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andinavianairlinessystem.sharepoint.com/sites/S01628/Shared Documents/Bokslut 2023-24/PK Q2 2023-2024/Att skicka till IR/"/>
    </mc:Choice>
  </mc:AlternateContent>
  <xr:revisionPtr revIDLastSave="775" documentId="8_{5714E7BC-6605-46A8-82B8-246CC66EAA76}" xr6:coauthVersionLast="47" xr6:coauthVersionMax="47" xr10:uidLastSave="{8764D5D4-1B37-4E86-B448-B68EEA55FDB5}"/>
  <bookViews>
    <workbookView xWindow="31320" yWindow="468" windowWidth="8916" windowHeight="16140" firstSheet="1" activeTab="2" xr2:uid="{00000000-000D-0000-FFFF-FFFF00000000}"/>
  </bookViews>
  <sheets>
    <sheet name="Income Statement" sheetId="1" r:id="rId1"/>
    <sheet name="Balance Sheet" sheetId="3" r:id="rId2"/>
    <sheet name="Cash-Flow" sheetId="2" r:id="rId3"/>
  </sheets>
  <definedNames>
    <definedName name="_xlnm.Print_Titles" localSheetId="0">'Income Statement'!$1:$1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D30" i="2" l="1"/>
  <c r="F86" i="1"/>
  <c r="E86" i="1"/>
  <c r="F40" i="1"/>
  <c r="F41" i="1"/>
  <c r="E41" i="1"/>
  <c r="E40" i="1"/>
</calcChain>
</file>

<file path=xl/sharedStrings.xml><?xml version="1.0" encoding="utf-8"?>
<sst xmlns="http://schemas.openxmlformats.org/spreadsheetml/2006/main" count="189" uniqueCount="111">
  <si>
    <t>SAS GROUP</t>
  </si>
  <si>
    <t>2022-2023</t>
  </si>
  <si>
    <t>Statement of income</t>
  </si>
  <si>
    <t>NOV-</t>
  </si>
  <si>
    <t>FEB-</t>
  </si>
  <si>
    <t>MAY-</t>
  </si>
  <si>
    <t>AUG-</t>
  </si>
  <si>
    <t>(MSEK)</t>
  </si>
  <si>
    <t>JAN</t>
  </si>
  <si>
    <t>APR</t>
  </si>
  <si>
    <t>JUL</t>
  </si>
  <si>
    <t>OCT</t>
  </si>
  <si>
    <t>Passenger revenue</t>
  </si>
  <si>
    <t>Charter revenue</t>
  </si>
  <si>
    <t>Cargo revenue</t>
  </si>
  <si>
    <t>Other traffic revenue</t>
  </si>
  <si>
    <t>Other operating revenue</t>
  </si>
  <si>
    <t>Operating revenue</t>
  </si>
  <si>
    <t>Personnel expenses</t>
  </si>
  <si>
    <t>Sales and distribution costs</t>
  </si>
  <si>
    <t>Fuel expenses</t>
  </si>
  <si>
    <t>Air traffic charges</t>
  </si>
  <si>
    <t>Catering costs</t>
  </si>
  <si>
    <t>Handling costs</t>
  </si>
  <si>
    <t>Technical aircraft maintenance</t>
  </si>
  <si>
    <t>Computer and telecommunications costs</t>
  </si>
  <si>
    <t>Wet lease costs</t>
  </si>
  <si>
    <t xml:space="preserve">Administrative &amp; sundry external services </t>
  </si>
  <si>
    <t>Other expenses</t>
  </si>
  <si>
    <t>Operating expenses</t>
  </si>
  <si>
    <t>Operating income before depreciation</t>
  </si>
  <si>
    <t xml:space="preserve">Amortization intangible assets </t>
  </si>
  <si>
    <t>Depreciation fixed assets</t>
  </si>
  <si>
    <t>Write-down of fixed assets</t>
  </si>
  <si>
    <t>Depreciation Right-of-use assets</t>
  </si>
  <si>
    <t>Income from shares in affiliated companies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</si>
  <si>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</si>
  <si>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</si>
  <si>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</si>
  <si>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</si>
  <si>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</si>
  <si>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Financial expenses IFRS16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</si>
  <si>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</si>
  <si>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</si>
  <si>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</si>
  <si>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</si>
  <si>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</si>
  <si>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</si>
  <si>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</si>
  <si>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</si>
  <si>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</si>
  <si>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</si>
  <si>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</si>
  <si>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</si>
  <si>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</si>
  <si>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</si>
  <si>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</si>
  <si>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</si>
  <si>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</si>
  <si>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</si>
  <si>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</si>
  <si>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</si>
  <si>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Condensed balance sheet</t>
  </si>
  <si>
    <t>Okt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</si>
  <si>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</si>
  <si>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</si>
  <si>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</si>
  <si>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</si>
  <si>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</si>
  <si>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</si>
  <si>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Right-of-Use assets</t>
  </si>
  <si>
    <t>Financial fixed assets</t>
  </si>
  <si>
    <t>Deferred tax assets</t>
  </si>
  <si>
    <t>Total fixed assets</t>
  </si>
  <si>
    <t>Inventories and expendable spare parts</t>
  </si>
  <si>
    <t>Current receivables</t>
  </si>
  <si>
    <t>Cash and cash equivalents</t>
  </si>
  <si>
    <t>Total current assets</t>
  </si>
  <si>
    <t>Total assets</t>
  </si>
  <si>
    <t>Shareholders' equity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</si>
  <si>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</si>
  <si>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</si>
  <si>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</si>
  <si>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</si>
  <si>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</si>
  <si>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Total shareholders' equity and liabilities</t>
  </si>
  <si>
    <t>Interest-bearing assets</t>
  </si>
  <si>
    <t>Interest-bearing liabilities</t>
  </si>
  <si>
    <t>Condensed cash-flow statement</t>
  </si>
  <si>
    <t>OKT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</si>
  <si>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</si>
  <si>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</si>
  <si>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</si>
  <si>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</si>
  <si>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</si>
  <si>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</si>
  <si>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</si>
  <si>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</si>
  <si>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Acquisition of subsidiaries and affiliated companies</t>
  </si>
  <si>
    <t>Sale of subsidiaries and affiliated companies</t>
  </si>
  <si>
    <t>Sale of fixed assets, etc.</t>
  </si>
  <si>
    <t>Cash flow before financing activities</t>
  </si>
  <si>
    <t>Amortization of lease liabilities</t>
  </si>
  <si>
    <t>Fee DIP financing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</si>
  <si>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</si>
  <si>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</si>
  <si>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</si>
  <si>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</si>
  <si>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2023-2024</t>
  </si>
  <si>
    <t>Apr 31,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</si>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</sst>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</numFmts>
  <fonts count="16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1" fontId="3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3" fontId="2" fillId="0" borderId="0" xfId="0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9" fillId="0" borderId="0" xfId="0" applyFont="1"/>
    <xf numFmtId="0" fontId="6" fillId="0" borderId="0" xfId="0" applyFont="1"/>
    <xf numFmtId="3" fontId="3" fillId="0" borderId="2" xfId="0" applyNumberFormat="1" applyFont="1" applyBorder="1"/>
    <xf numFmtId="0" fontId="3" fillId="0" borderId="2" xfId="0" applyFont="1" applyBorder="1"/>
    <xf numFmtId="3" fontId="0" fillId="0" borderId="0" xfId="0" applyNumberFormat="1"/>
    <xf numFmtId="0" fontId="3" fillId="0" borderId="0" xfId="0" applyFont="1"/>
    <xf numFmtId="0" fontId="1" fillId="0" borderId="0" xfId="0" applyFont="1"/>
    <xf numFmtId="0" fontId="7" fillId="0" borderId="0" xfId="0" applyFont="1"/>
    <xf numFmtId="0" fontId="6" fillId="0" borderId="1" xfId="0" applyFont="1" applyBorder="1"/>
    <xf numFmtId="0" fontId="2" fillId="0" borderId="1" xfId="0" applyFont="1" applyBorder="1"/>
    <xf numFmtId="3" fontId="3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6" fillId="0" borderId="0" xfId="0" applyNumberFormat="1" applyFont="1"/>
    <xf numFmtId="3" fontId="3" fillId="0" borderId="0" xfId="0" applyNumberFormat="1" applyFont="1" applyFill="1"/>
    <xf numFmtId="3" fontId="3" fillId="0" borderId="2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2" fillId="0" borderId="0" xfId="0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quotePrefix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0" fontId="8" fillId="0" borderId="0" xfId="0" applyFont="1" applyFill="1"/>
    <xf numFmtId="1" fontId="2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3" fontId="3" fillId="2" borderId="0" xfId="0" applyNumberFormat="1" applyFont="1" applyFill="1"/>
  </cellXfs>
  <cellStyles count="39">
    <cellStyle name="Comma 2" xfId="2" xr:uid="{00000000-0005-0000-0000-00002F000000}"/>
    <cellStyle name="Comma 2 2" xfId="30" xr:uid="{4E1A0233-D292-4876-9846-16EB1410F219}"/>
    <cellStyle name="Comma 3" xfId="21" xr:uid="{FE42310E-A923-40B2-BA7B-933D7D3E4A9F}"/>
    <cellStyle name="Comma 3 2" xfId="37" xr:uid="{F3ECEADA-F480-4645-B7B3-7EEAA7A2C28D}"/>
    <cellStyle name="Currency 2" xfId="15" xr:uid="{853C6178-AE51-4D14-A92E-D127EF40A5C3}"/>
    <cellStyle name="Currency 2 2" xfId="19" xr:uid="{00000000-0005-0000-0000-00002F000000}"/>
    <cellStyle name="Currency 2 2 2" xfId="35" xr:uid="{51C6EB51-8F73-4909-8132-18B2349E6248}"/>
    <cellStyle name="Currency 2 3" xfId="33" xr:uid="{4F511A31-A3B1-47F4-83E6-212C14AA3D3F}"/>
    <cellStyle name="Currency 3" xfId="17" xr:uid="{00000000-0005-0000-0000-000030000000}"/>
    <cellStyle name="Currency 3 2" xfId="34" xr:uid="{D6EB5F0D-B6E2-4C78-96BA-E5B260661C1B}"/>
    <cellStyle name="Currency 4" xfId="14" xr:uid="{00000000-0005-0000-0000-00003A000000}"/>
    <cellStyle name="Currency 4 2" xfId="32" xr:uid="{B727C611-2F60-4E02-B1B2-50B551F730D1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11 2" xfId="38" xr:uid="{BBC926E7-3DE8-4249-AA86-56F00F20BAF5}"/>
    <cellStyle name="Normal 11 3" xfId="36" xr:uid="{C81703D3-BA9C-484B-ACD8-CEA5662FB1DC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2 2" xfId="31" xr:uid="{4A77794E-8A09-475C-904E-C1F08EF1B918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CCF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0"/>
  <sheetViews>
    <sheetView zoomScaleNormal="100" workbookViewId="0">
      <pane xSplit="1" ySplit="6" topLeftCell="H34" activePane="bottomRight" state="frozen"/>
      <selection pane="topRight" activeCell="G22" sqref="G22"/>
      <selection pane="bottomLeft" activeCell="G22" sqref="G22"/>
      <selection pane="bottomRight" activeCell="H94" sqref="H94"/>
    </sheetView>
  </sheetViews>
  <sheetFormatPr defaultColWidth="11.44140625" defaultRowHeight="15.6" x14ac:dyDescent="0.3"/>
  <cols>
    <col min="1" max="1" width="35.6640625" style="17" customWidth="1"/>
    <col min="2" max="7" width="9.88671875" style="14" customWidth="1"/>
    <col min="8" max="8" width="9.88671875" style="51" customWidth="1"/>
    <col min="9" max="16384" width="11.44140625" style="14"/>
  </cols>
  <sheetData>
    <row r="1" spans="1:8" ht="25.2" x14ac:dyDescent="0.45">
      <c r="A1" s="23" t="s">
        <v>0</v>
      </c>
    </row>
    <row r="2" spans="1:8" s="1" customFormat="1" ht="12" x14ac:dyDescent="0.25">
      <c r="H2" s="36"/>
    </row>
    <row r="3" spans="1:8" s="1" customFormat="1" ht="12" x14ac:dyDescent="0.25">
      <c r="H3" s="36"/>
    </row>
    <row r="4" spans="1:8" s="1" customFormat="1" ht="12" x14ac:dyDescent="0.25">
      <c r="A4" s="26"/>
      <c r="B4" s="2" t="s">
        <v>1</v>
      </c>
      <c r="C4" s="2">
        <v>2023</v>
      </c>
      <c r="D4" s="2">
        <v>2023</v>
      </c>
      <c r="E4" s="2">
        <v>2023</v>
      </c>
      <c r="F4" s="2" t="s">
        <v>1</v>
      </c>
      <c r="G4" s="2" t="s">
        <v>108</v>
      </c>
      <c r="H4" s="43">
        <v>2024</v>
      </c>
    </row>
    <row r="5" spans="1:8" s="1" customFormat="1" ht="12" x14ac:dyDescent="0.25">
      <c r="A5" s="22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3</v>
      </c>
      <c r="G5" s="15" t="s">
        <v>3</v>
      </c>
      <c r="H5" s="49" t="s">
        <v>4</v>
      </c>
    </row>
    <row r="6" spans="1:8" s="1" customFormat="1" ht="12" x14ac:dyDescent="0.25">
      <c r="A6" s="26" t="s">
        <v>7</v>
      </c>
      <c r="B6" s="16" t="s">
        <v>8</v>
      </c>
      <c r="C6" s="16" t="s">
        <v>9</v>
      </c>
      <c r="D6" s="16" t="s">
        <v>10</v>
      </c>
      <c r="E6" s="16" t="s">
        <v>11</v>
      </c>
      <c r="F6" s="16" t="s">
        <v>11</v>
      </c>
      <c r="G6" s="16" t="s">
        <v>8</v>
      </c>
      <c r="H6" s="52" t="s">
        <v>9</v>
      </c>
    </row>
    <row r="7" spans="1:8" s="1" customFormat="1" ht="12" x14ac:dyDescent="0.25">
      <c r="A7" s="7" t="s">
        <v>12</v>
      </c>
      <c r="B7" s="3">
        <v>5786</v>
      </c>
      <c r="C7" s="3">
        <v>6820</v>
      </c>
      <c r="D7" s="3">
        <v>10220</v>
      </c>
      <c r="E7" s="3">
        <v>9409</v>
      </c>
      <c r="F7" s="3">
        <v>32236</v>
      </c>
      <c r="G7" s="3">
        <v>6468</v>
      </c>
      <c r="H7" s="54">
        <v>7447</v>
      </c>
    </row>
    <row r="8" spans="1:8" s="1" customFormat="1" ht="12" x14ac:dyDescent="0.25">
      <c r="A8" s="7" t="s">
        <v>13</v>
      </c>
      <c r="B8" s="3">
        <v>238</v>
      </c>
      <c r="C8" s="3">
        <v>218</v>
      </c>
      <c r="D8" s="3">
        <v>849</v>
      </c>
      <c r="E8" s="3">
        <v>791</v>
      </c>
      <c r="F8" s="3">
        <v>2096</v>
      </c>
      <c r="G8" s="3">
        <v>291</v>
      </c>
      <c r="H8" s="54">
        <v>292</v>
      </c>
    </row>
    <row r="9" spans="1:8" s="1" customFormat="1" ht="12" x14ac:dyDescent="0.25">
      <c r="A9" s="7" t="s">
        <v>14</v>
      </c>
      <c r="B9" s="3">
        <v>369</v>
      </c>
      <c r="C9" s="3">
        <v>282</v>
      </c>
      <c r="D9" s="3">
        <v>270</v>
      </c>
      <c r="E9" s="3">
        <v>262</v>
      </c>
      <c r="F9" s="3">
        <v>1183</v>
      </c>
      <c r="G9" s="3">
        <v>297</v>
      </c>
      <c r="H9" s="54">
        <v>265</v>
      </c>
    </row>
    <row r="10" spans="1:8" s="1" customFormat="1" ht="12" x14ac:dyDescent="0.25">
      <c r="A10" s="7" t="s">
        <v>15</v>
      </c>
      <c r="B10" s="3">
        <v>553</v>
      </c>
      <c r="C10" s="3">
        <v>671</v>
      </c>
      <c r="D10" s="3">
        <v>845</v>
      </c>
      <c r="E10" s="3">
        <v>924</v>
      </c>
      <c r="F10" s="3">
        <v>2992</v>
      </c>
      <c r="G10" s="3">
        <v>778</v>
      </c>
      <c r="H10" s="54">
        <v>836</v>
      </c>
    </row>
    <row r="11" spans="1:8" s="1" customFormat="1" ht="12" x14ac:dyDescent="0.25">
      <c r="A11" s="6" t="s">
        <v>16</v>
      </c>
      <c r="B11" s="4">
        <v>950</v>
      </c>
      <c r="C11" s="4">
        <v>964</v>
      </c>
      <c r="D11" s="4">
        <v>989</v>
      </c>
      <c r="E11" s="4">
        <v>633</v>
      </c>
      <c r="F11" s="4">
        <v>3536</v>
      </c>
      <c r="G11" s="4">
        <v>1089</v>
      </c>
      <c r="H11" s="55">
        <v>1154</v>
      </c>
    </row>
    <row r="12" spans="1:8" s="22" customFormat="1" ht="12" x14ac:dyDescent="0.25">
      <c r="A12" s="5" t="s">
        <v>17</v>
      </c>
      <c r="B12" s="34">
        <v>7896</v>
      </c>
      <c r="C12" s="34">
        <v>8955</v>
      </c>
      <c r="D12" s="34">
        <v>13173</v>
      </c>
      <c r="E12" s="34">
        <v>12019</v>
      </c>
      <c r="F12" s="13">
        <v>42043</v>
      </c>
      <c r="G12" s="34">
        <v>8923</v>
      </c>
      <c r="H12" s="56">
        <v>9994</v>
      </c>
    </row>
    <row r="13" spans="1:8" s="1" customFormat="1" ht="12" x14ac:dyDescent="0.25">
      <c r="A13" s="7"/>
      <c r="B13" s="3"/>
      <c r="C13" s="3"/>
      <c r="D13" s="3"/>
      <c r="E13" s="3"/>
      <c r="F13" s="3"/>
      <c r="G13" s="3"/>
      <c r="H13" s="38"/>
    </row>
    <row r="14" spans="1:8" s="1" customFormat="1" ht="12" x14ac:dyDescent="0.25">
      <c r="A14" s="7" t="s">
        <v>18</v>
      </c>
      <c r="B14" s="3">
        <v>-1934</v>
      </c>
      <c r="C14" s="3">
        <v>-1929</v>
      </c>
      <c r="D14" s="3">
        <v>-2081</v>
      </c>
      <c r="E14" s="3">
        <v>-2128</v>
      </c>
      <c r="F14" s="3">
        <v>-8072</v>
      </c>
      <c r="G14" s="38">
        <v>-2102</v>
      </c>
      <c r="H14" s="54">
        <v>-2214</v>
      </c>
    </row>
    <row r="15" spans="1:8" s="1" customFormat="1" ht="12" x14ac:dyDescent="0.25">
      <c r="A15" s="7" t="s">
        <v>19</v>
      </c>
      <c r="B15" s="3">
        <v>-556</v>
      </c>
      <c r="C15" s="3">
        <v>-621</v>
      </c>
      <c r="D15" s="3">
        <v>-643</v>
      </c>
      <c r="E15" s="3">
        <v>-672</v>
      </c>
      <c r="F15" s="3">
        <v>-2492</v>
      </c>
      <c r="G15" s="38">
        <v>-629</v>
      </c>
      <c r="H15" s="54">
        <v>-719</v>
      </c>
    </row>
    <row r="16" spans="1:8" s="1" customFormat="1" ht="12" x14ac:dyDescent="0.25">
      <c r="A16" s="7" t="s">
        <v>20</v>
      </c>
      <c r="B16" s="3">
        <v>-2481</v>
      </c>
      <c r="C16" s="3">
        <v>-2420</v>
      </c>
      <c r="D16" s="3">
        <v>-2743</v>
      </c>
      <c r="E16" s="3">
        <v>-3296</v>
      </c>
      <c r="F16" s="3">
        <v>-10940</v>
      </c>
      <c r="G16" s="38">
        <v>-2222</v>
      </c>
      <c r="H16" s="54">
        <v>-2696</v>
      </c>
    </row>
    <row r="17" spans="1:9" s="1" customFormat="1" ht="12" x14ac:dyDescent="0.25">
      <c r="A17" s="7" t="s">
        <v>21</v>
      </c>
      <c r="B17" s="3">
        <v>-725</v>
      </c>
      <c r="C17" s="3">
        <v>-855</v>
      </c>
      <c r="D17" s="3">
        <v>-1092</v>
      </c>
      <c r="E17" s="3">
        <v>-1128</v>
      </c>
      <c r="F17" s="3">
        <v>-3800</v>
      </c>
      <c r="G17" s="38">
        <v>-831</v>
      </c>
      <c r="H17" s="54">
        <v>-980</v>
      </c>
    </row>
    <row r="18" spans="1:9" s="1" customFormat="1" ht="12" x14ac:dyDescent="0.25">
      <c r="A18" s="7" t="s">
        <v>22</v>
      </c>
      <c r="B18" s="3">
        <v>-302</v>
      </c>
      <c r="C18" s="3">
        <v>-299</v>
      </c>
      <c r="D18" s="3">
        <v>-406</v>
      </c>
      <c r="E18" s="3">
        <v>-392</v>
      </c>
      <c r="F18" s="3">
        <v>-1399</v>
      </c>
      <c r="G18" s="38">
        <v>-280</v>
      </c>
      <c r="H18" s="54">
        <v>-308</v>
      </c>
    </row>
    <row r="19" spans="1:9" s="1" customFormat="1" ht="12" x14ac:dyDescent="0.25">
      <c r="A19" s="7" t="s">
        <v>23</v>
      </c>
      <c r="B19" s="3">
        <v>-624</v>
      </c>
      <c r="C19" s="3">
        <v>-657</v>
      </c>
      <c r="D19" s="3">
        <v>-641</v>
      </c>
      <c r="E19" s="3">
        <v>-719</v>
      </c>
      <c r="F19" s="3">
        <v>-2641</v>
      </c>
      <c r="G19" s="3">
        <v>-649</v>
      </c>
      <c r="H19" s="54">
        <v>-667</v>
      </c>
    </row>
    <row r="20" spans="1:9" s="1" customFormat="1" ht="12" x14ac:dyDescent="0.25">
      <c r="A20" s="7" t="s">
        <v>24</v>
      </c>
      <c r="B20" s="3">
        <v>-696</v>
      </c>
      <c r="C20" s="3">
        <v>-747</v>
      </c>
      <c r="D20" s="3">
        <v>-797</v>
      </c>
      <c r="E20" s="3">
        <v>-878</v>
      </c>
      <c r="F20" s="3">
        <v>-3118</v>
      </c>
      <c r="G20" s="3">
        <v>-809</v>
      </c>
      <c r="H20" s="54">
        <v>-882</v>
      </c>
    </row>
    <row r="21" spans="1:9" s="1" customFormat="1" ht="12" x14ac:dyDescent="0.25">
      <c r="A21" s="7" t="s">
        <v>25</v>
      </c>
      <c r="B21" s="3">
        <v>-339</v>
      </c>
      <c r="C21" s="3">
        <v>-359</v>
      </c>
      <c r="D21" s="3">
        <v>-387</v>
      </c>
      <c r="E21" s="3">
        <v>-409</v>
      </c>
      <c r="F21" s="3">
        <v>-1494</v>
      </c>
      <c r="G21" s="3">
        <v>-378</v>
      </c>
      <c r="H21" s="54">
        <v>-397</v>
      </c>
    </row>
    <row r="22" spans="1:9" s="1" customFormat="1" ht="12" x14ac:dyDescent="0.25">
      <c r="A22" s="7" t="s">
        <v>26</v>
      </c>
      <c r="B22" s="3">
        <v>-353</v>
      </c>
      <c r="C22" s="3">
        <v>-462</v>
      </c>
      <c r="D22" s="3">
        <v>-849</v>
      </c>
      <c r="E22" s="3">
        <v>-953</v>
      </c>
      <c r="F22" s="3">
        <v>-2617</v>
      </c>
      <c r="G22" s="3">
        <v>-356</v>
      </c>
      <c r="H22" s="54">
        <v>-338</v>
      </c>
    </row>
    <row r="23" spans="1:9" s="1" customFormat="1" ht="12" x14ac:dyDescent="0.25">
      <c r="A23" s="7" t="s">
        <v>27</v>
      </c>
      <c r="B23" s="3">
        <v>-652</v>
      </c>
      <c r="C23" s="3">
        <v>-234</v>
      </c>
      <c r="D23" s="3">
        <v>-342</v>
      </c>
      <c r="E23" s="3">
        <v>-315</v>
      </c>
      <c r="F23" s="3">
        <v>-1544</v>
      </c>
      <c r="G23" s="3">
        <v>-406</v>
      </c>
      <c r="H23" s="54">
        <v>-539</v>
      </c>
    </row>
    <row r="24" spans="1:9" s="1" customFormat="1" ht="12" x14ac:dyDescent="0.25">
      <c r="A24" s="6" t="s">
        <v>28</v>
      </c>
      <c r="B24" s="4">
        <v>-726</v>
      </c>
      <c r="C24" s="4">
        <v>-414</v>
      </c>
      <c r="D24" s="4">
        <v>-518</v>
      </c>
      <c r="E24" s="4">
        <v>-697</v>
      </c>
      <c r="F24" s="4">
        <v>-2354</v>
      </c>
      <c r="G24" s="4">
        <v>-305</v>
      </c>
      <c r="H24" s="55">
        <v>-638</v>
      </c>
    </row>
    <row r="25" spans="1:9" s="22" customFormat="1" ht="12" x14ac:dyDescent="0.25">
      <c r="A25" s="5" t="s">
        <v>29</v>
      </c>
      <c r="B25" s="13">
        <v>-9388</v>
      </c>
      <c r="C25" s="13">
        <v>-8997</v>
      </c>
      <c r="D25" s="13">
        <v>-10499</v>
      </c>
      <c r="E25" s="13">
        <v>-11587</v>
      </c>
      <c r="F25" s="13">
        <v>-40471</v>
      </c>
      <c r="G25" s="13">
        <v>-8967</v>
      </c>
      <c r="H25" s="34">
        <v>-10378</v>
      </c>
    </row>
    <row r="26" spans="1:9" s="1" customFormat="1" ht="12" x14ac:dyDescent="0.25">
      <c r="A26" s="7"/>
      <c r="B26" s="3"/>
      <c r="C26" s="3"/>
      <c r="D26" s="3"/>
      <c r="E26" s="3"/>
      <c r="F26" s="3"/>
      <c r="G26" s="3"/>
      <c r="H26" s="38"/>
    </row>
    <row r="27" spans="1:9" s="1" customFormat="1" ht="12" x14ac:dyDescent="0.25">
      <c r="B27" s="3"/>
      <c r="C27" s="3"/>
      <c r="D27" s="3"/>
      <c r="E27" s="3"/>
      <c r="F27" s="3"/>
      <c r="G27" s="3"/>
      <c r="H27" s="38"/>
    </row>
    <row r="28" spans="1:9" s="22" customFormat="1" ht="12" x14ac:dyDescent="0.25">
      <c r="A28" s="5" t="s">
        <v>30</v>
      </c>
      <c r="B28" s="13">
        <v>-1492</v>
      </c>
      <c r="C28" s="13">
        <v>-42</v>
      </c>
      <c r="D28" s="13">
        <v>2674</v>
      </c>
      <c r="E28" s="13">
        <v>432</v>
      </c>
      <c r="F28" s="13">
        <v>1572</v>
      </c>
      <c r="G28" s="13">
        <v>-44</v>
      </c>
      <c r="H28" s="34">
        <v>-384</v>
      </c>
      <c r="I28" s="13"/>
    </row>
    <row r="29" spans="1:9" s="1" customFormat="1" ht="12" x14ac:dyDescent="0.25">
      <c r="A29" s="7"/>
      <c r="B29" s="3"/>
      <c r="C29" s="3"/>
      <c r="D29" s="3"/>
      <c r="E29" s="3"/>
      <c r="F29" s="3"/>
      <c r="G29" s="3"/>
      <c r="H29" s="38"/>
    </row>
    <row r="30" spans="1:9" s="1" customFormat="1" ht="12" x14ac:dyDescent="0.25">
      <c r="A30" s="7" t="s">
        <v>31</v>
      </c>
      <c r="B30" s="3">
        <v>-0.91665000000000041</v>
      </c>
      <c r="C30" s="3">
        <v>-0.65105600000000052</v>
      </c>
      <c r="D30" s="3">
        <v>-0.16180299999999992</v>
      </c>
      <c r="E30" s="3">
        <v>0</v>
      </c>
      <c r="F30" s="3">
        <v>0</v>
      </c>
      <c r="G30" s="3">
        <v>-0.91665000000000041</v>
      </c>
      <c r="H30" s="54">
        <v>-9</v>
      </c>
    </row>
    <row r="31" spans="1:9" s="1" customFormat="1" ht="12" x14ac:dyDescent="0.25">
      <c r="A31" s="7" t="s">
        <v>32</v>
      </c>
      <c r="B31" s="3">
        <v>-295.96915824947013</v>
      </c>
      <c r="C31" s="3">
        <v>-267.03302578001029</v>
      </c>
      <c r="D31" s="3">
        <v>-267.64983073070016</v>
      </c>
      <c r="E31" s="3">
        <v>-284</v>
      </c>
      <c r="F31" s="3">
        <v>-1118</v>
      </c>
      <c r="G31" s="3">
        <v>-257</v>
      </c>
      <c r="H31" s="54">
        <v>-237</v>
      </c>
    </row>
    <row r="32" spans="1:9" s="1" customFormat="1" ht="12" x14ac:dyDescent="0.25">
      <c r="A32" s="7" t="s">
        <v>33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54">
        <v>0</v>
      </c>
    </row>
    <row r="33" spans="1:11" s="1" customFormat="1" ht="12" x14ac:dyDescent="0.25">
      <c r="A33" s="7" t="s">
        <v>34</v>
      </c>
      <c r="B33" s="3">
        <v>-851</v>
      </c>
      <c r="C33" s="3">
        <v>-831</v>
      </c>
      <c r="D33" s="3">
        <v>-825</v>
      </c>
      <c r="E33" s="3">
        <v>-816</v>
      </c>
      <c r="F33" s="3">
        <v>-3322</v>
      </c>
      <c r="G33" s="3">
        <v>-832</v>
      </c>
      <c r="H33" s="54">
        <v>-882</v>
      </c>
    </row>
    <row r="34" spans="1:11" s="1" customFormat="1" ht="12" x14ac:dyDescent="0.25">
      <c r="A34" s="7" t="s">
        <v>35</v>
      </c>
      <c r="B34" s="3">
        <v>4</v>
      </c>
      <c r="C34" s="3">
        <v>8</v>
      </c>
      <c r="D34" s="3">
        <v>3</v>
      </c>
      <c r="E34" s="3">
        <v>3</v>
      </c>
      <c r="F34" s="3">
        <v>18</v>
      </c>
      <c r="G34" s="3">
        <v>3</v>
      </c>
      <c r="H34" s="54">
        <v>-9</v>
      </c>
    </row>
    <row r="35" spans="1:11" s="1" customFormat="1" ht="12" x14ac:dyDescent="0.25">
      <c r="A35" s="6" t="s">
        <v>36</v>
      </c>
      <c r="B35" s="4">
        <v>2</v>
      </c>
      <c r="C35" s="4">
        <v>147</v>
      </c>
      <c r="D35" s="4">
        <v>-7</v>
      </c>
      <c r="E35" s="4">
        <v>3</v>
      </c>
      <c r="F35" s="4">
        <v>145</v>
      </c>
      <c r="G35" s="4">
        <v>-38</v>
      </c>
      <c r="H35" s="55">
        <v>0</v>
      </c>
    </row>
    <row r="36" spans="1:11" s="22" customFormat="1" ht="12" x14ac:dyDescent="0.25">
      <c r="A36" s="5" t="s">
        <v>37</v>
      </c>
      <c r="B36" s="34">
        <v>-2633.8858082494698</v>
      </c>
      <c r="C36" s="34">
        <v>-985.68408178001027</v>
      </c>
      <c r="D36" s="34">
        <v>1577</v>
      </c>
      <c r="E36" s="13">
        <v>-662</v>
      </c>
      <c r="F36" s="13">
        <v>-2705</v>
      </c>
      <c r="G36" s="34">
        <v>-1169</v>
      </c>
      <c r="H36" s="34">
        <v>-1521</v>
      </c>
    </row>
    <row r="37" spans="1:11" s="1" customFormat="1" ht="12" x14ac:dyDescent="0.25">
      <c r="A37" s="7"/>
      <c r="B37" s="3"/>
      <c r="C37" s="3"/>
      <c r="D37" s="3"/>
      <c r="E37" s="3"/>
      <c r="F37" s="3"/>
      <c r="G37" s="3"/>
      <c r="H37" s="38"/>
    </row>
    <row r="38" spans="1:11" s="1" customFormat="1" ht="12" x14ac:dyDescent="0.25">
      <c r="A38" s="7" t="s">
        <v>38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54">
        <v>0</v>
      </c>
      <c r="I38" s="36"/>
      <c r="J38" s="36"/>
      <c r="K38" s="36"/>
    </row>
    <row r="39" spans="1:11" s="1" customFormat="1" ht="12" x14ac:dyDescent="0.25">
      <c r="A39" s="7" t="s">
        <v>39</v>
      </c>
      <c r="B39" s="38">
        <v>193</v>
      </c>
      <c r="C39" s="3">
        <v>225</v>
      </c>
      <c r="D39" s="3">
        <v>285</v>
      </c>
      <c r="E39" s="3">
        <v>319</v>
      </c>
      <c r="F39" s="3">
        <v>1016</v>
      </c>
      <c r="G39" s="3">
        <v>391</v>
      </c>
      <c r="H39" s="54">
        <v>410</v>
      </c>
      <c r="I39" s="36"/>
      <c r="J39" s="36"/>
      <c r="K39" s="36"/>
    </row>
    <row r="40" spans="1:11" s="1" customFormat="1" ht="12" x14ac:dyDescent="0.25">
      <c r="A40" s="7" t="s">
        <v>40</v>
      </c>
      <c r="B40" s="38">
        <v>-662</v>
      </c>
      <c r="C40" s="3">
        <v>-661</v>
      </c>
      <c r="D40" s="3">
        <v>-736</v>
      </c>
      <c r="E40" s="3">
        <f>-698-26-2</f>
        <v>-726</v>
      </c>
      <c r="F40" s="3">
        <f>-2747-84+52</f>
        <v>-2779</v>
      </c>
      <c r="G40" s="3">
        <v>-1097</v>
      </c>
      <c r="H40" s="54">
        <v>-762</v>
      </c>
      <c r="I40" s="36"/>
      <c r="J40" s="36"/>
      <c r="K40" s="36"/>
    </row>
    <row r="41" spans="1:11" s="1" customFormat="1" ht="12" x14ac:dyDescent="0.25">
      <c r="A41" s="7" t="s">
        <v>41</v>
      </c>
      <c r="B41" s="38">
        <v>654</v>
      </c>
      <c r="C41" s="3">
        <v>8</v>
      </c>
      <c r="D41" s="3">
        <v>-669</v>
      </c>
      <c r="E41" s="3">
        <f>-223-818</f>
        <v>-1041</v>
      </c>
      <c r="F41" s="3">
        <f>-894-154</f>
        <v>-1048</v>
      </c>
      <c r="G41" s="3">
        <v>805</v>
      </c>
      <c r="H41" s="54">
        <v>-1197</v>
      </c>
      <c r="I41" s="36"/>
      <c r="J41" s="36"/>
      <c r="K41" s="36"/>
    </row>
    <row r="42" spans="1:11" s="22" customFormat="1" ht="12" x14ac:dyDescent="0.25">
      <c r="A42" s="20" t="s">
        <v>42</v>
      </c>
      <c r="B42" s="35">
        <v>-2448.8858082494698</v>
      </c>
      <c r="C42" s="35">
        <v>-1413.6840817800103</v>
      </c>
      <c r="D42" s="35">
        <v>457</v>
      </c>
      <c r="E42" s="19">
        <v>-2110</v>
      </c>
      <c r="F42" s="19">
        <v>-5516</v>
      </c>
      <c r="G42" s="35">
        <v>-1070</v>
      </c>
      <c r="H42" s="35">
        <v>-3070</v>
      </c>
      <c r="I42" s="37"/>
      <c r="J42" s="37"/>
      <c r="K42" s="37"/>
    </row>
    <row r="43" spans="1:11" s="1" customFormat="1" ht="12" x14ac:dyDescent="0.25">
      <c r="B43" s="3"/>
      <c r="C43" s="3"/>
      <c r="D43" s="3"/>
      <c r="E43" s="3"/>
      <c r="F43" s="3"/>
      <c r="G43" s="3"/>
      <c r="H43" s="38"/>
      <c r="I43" s="36"/>
      <c r="J43" s="36"/>
      <c r="K43" s="36"/>
    </row>
    <row r="44" spans="1:11" s="1" customFormat="1" ht="12" x14ac:dyDescent="0.25">
      <c r="A44" s="26" t="s">
        <v>43</v>
      </c>
      <c r="B44" s="4">
        <v>-260</v>
      </c>
      <c r="C44" s="4">
        <v>-111</v>
      </c>
      <c r="D44" s="4">
        <v>4</v>
      </c>
      <c r="E44" s="4">
        <v>182</v>
      </c>
      <c r="F44" s="4">
        <v>-185</v>
      </c>
      <c r="G44" s="4">
        <v>-383</v>
      </c>
      <c r="H44" s="39">
        <v>166</v>
      </c>
      <c r="I44" s="36"/>
      <c r="J44" s="36"/>
      <c r="K44" s="36"/>
    </row>
    <row r="45" spans="1:11" s="22" customFormat="1" ht="12" x14ac:dyDescent="0.25">
      <c r="A45" s="22" t="s">
        <v>44</v>
      </c>
      <c r="B45" s="34">
        <v>-2708.8858082494698</v>
      </c>
      <c r="C45" s="34">
        <v>-1524.6840817800103</v>
      </c>
      <c r="D45" s="34">
        <v>461</v>
      </c>
      <c r="E45" s="13">
        <v>-1928</v>
      </c>
      <c r="F45" s="13">
        <v>-5701</v>
      </c>
      <c r="G45" s="34">
        <v>-1453</v>
      </c>
      <c r="H45" s="34">
        <v>-2904</v>
      </c>
    </row>
    <row r="46" spans="1:11" s="1" customFormat="1" ht="12" x14ac:dyDescent="0.25">
      <c r="B46" s="3"/>
      <c r="C46" s="3"/>
      <c r="D46" s="3"/>
      <c r="E46" s="3"/>
      <c r="F46" s="3"/>
      <c r="G46" s="3"/>
      <c r="H46" s="38"/>
    </row>
    <row r="47" spans="1:11" s="1" customFormat="1" ht="12" x14ac:dyDescent="0.25">
      <c r="B47" s="3"/>
      <c r="C47" s="3"/>
      <c r="D47" s="3"/>
      <c r="E47" s="3"/>
      <c r="F47" s="3"/>
      <c r="G47" s="3"/>
      <c r="H47" s="38"/>
    </row>
    <row r="48" spans="1:11" s="1" customFormat="1" ht="12" x14ac:dyDescent="0.25">
      <c r="A48" s="7" t="s">
        <v>45</v>
      </c>
      <c r="H48" s="36"/>
    </row>
    <row r="49" spans="1:8" s="1" customFormat="1" ht="12" x14ac:dyDescent="0.25">
      <c r="A49" s="7" t="s">
        <v>46</v>
      </c>
      <c r="B49" s="3">
        <v>-2708.8858082494698</v>
      </c>
      <c r="C49" s="3">
        <v>-1524.6840817800103</v>
      </c>
      <c r="D49" s="3">
        <v>511.68836626929988</v>
      </c>
      <c r="E49" s="3">
        <v>-1928</v>
      </c>
      <c r="F49" s="3">
        <v>-5701</v>
      </c>
      <c r="G49" s="3">
        <v>-1453</v>
      </c>
      <c r="H49" s="38">
        <v>-2904</v>
      </c>
    </row>
    <row r="50" spans="1:8" s="1" customFormat="1" ht="12" x14ac:dyDescent="0.25">
      <c r="A50" s="7" t="s">
        <v>47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8">
        <v>0</v>
      </c>
    </row>
    <row r="51" spans="1:8" s="1" customFormat="1" ht="12" x14ac:dyDescent="0.25">
      <c r="H51" s="36"/>
    </row>
    <row r="52" spans="1:8" s="1" customFormat="1" ht="12" x14ac:dyDescent="0.25">
      <c r="B52" s="3"/>
      <c r="C52" s="3"/>
      <c r="D52" s="3"/>
      <c r="E52" s="3"/>
      <c r="F52" s="3"/>
      <c r="G52" s="3"/>
      <c r="H52" s="38"/>
    </row>
    <row r="53" spans="1:8" s="1" customFormat="1" ht="12" hidden="1" x14ac:dyDescent="0.25">
      <c r="B53" s="3"/>
      <c r="C53" s="3"/>
      <c r="D53" s="3"/>
      <c r="E53" s="3"/>
      <c r="F53" s="3"/>
      <c r="G53" s="3"/>
      <c r="H53" s="38"/>
    </row>
    <row r="54" spans="1:8" s="1" customFormat="1" ht="12" hidden="1" x14ac:dyDescent="0.25">
      <c r="B54" s="3"/>
      <c r="C54" s="3"/>
      <c r="D54" s="3"/>
      <c r="E54" s="3"/>
      <c r="F54" s="3"/>
      <c r="G54" s="3"/>
      <c r="H54" s="38"/>
    </row>
    <row r="55" spans="1:8" s="1" customFormat="1" ht="12" hidden="1" x14ac:dyDescent="0.25">
      <c r="B55" s="3"/>
      <c r="C55" s="3"/>
      <c r="D55" s="3"/>
      <c r="E55" s="3"/>
      <c r="F55" s="3"/>
      <c r="G55" s="3"/>
      <c r="H55" s="38"/>
    </row>
    <row r="56" spans="1:8" s="1" customFormat="1" ht="12" hidden="1" x14ac:dyDescent="0.25">
      <c r="B56" s="3"/>
      <c r="C56" s="3"/>
      <c r="D56" s="3"/>
      <c r="E56" s="3"/>
      <c r="F56" s="3"/>
      <c r="G56" s="3"/>
      <c r="H56" s="38"/>
    </row>
    <row r="57" spans="1:8" s="1" customFormat="1" ht="12" hidden="1" x14ac:dyDescent="0.25">
      <c r="B57" s="3"/>
      <c r="C57" s="3"/>
      <c r="D57" s="3"/>
      <c r="E57" s="3"/>
      <c r="F57" s="3"/>
      <c r="G57" s="3"/>
      <c r="H57" s="38"/>
    </row>
    <row r="58" spans="1:8" s="1" customFormat="1" ht="12" hidden="1" x14ac:dyDescent="0.25">
      <c r="B58" s="3"/>
      <c r="C58" s="3"/>
      <c r="D58" s="3"/>
      <c r="E58" s="3"/>
      <c r="F58" s="3"/>
      <c r="G58" s="3"/>
      <c r="H58" s="38"/>
    </row>
    <row r="59" spans="1:8" s="1" customFormat="1" ht="12" hidden="1" x14ac:dyDescent="0.25">
      <c r="B59" s="3"/>
      <c r="C59" s="3"/>
      <c r="D59" s="3"/>
      <c r="E59" s="3"/>
      <c r="F59" s="3"/>
      <c r="G59" s="3"/>
      <c r="H59" s="38"/>
    </row>
    <row r="60" spans="1:8" s="1" customFormat="1" ht="12" hidden="1" x14ac:dyDescent="0.25">
      <c r="B60" s="3"/>
      <c r="C60" s="3"/>
      <c r="D60" s="3"/>
      <c r="E60" s="3"/>
      <c r="F60" s="3"/>
      <c r="G60" s="3"/>
      <c r="H60" s="38"/>
    </row>
    <row r="61" spans="1:8" s="1" customFormat="1" ht="12" hidden="1" x14ac:dyDescent="0.25">
      <c r="B61" s="3"/>
      <c r="C61" s="3"/>
      <c r="D61" s="3"/>
      <c r="E61" s="3"/>
      <c r="F61" s="3"/>
      <c r="G61" s="3"/>
      <c r="H61" s="38"/>
    </row>
    <row r="62" spans="1:8" s="1" customFormat="1" ht="12" hidden="1" x14ac:dyDescent="0.25">
      <c r="B62" s="3"/>
      <c r="C62" s="3"/>
      <c r="D62" s="3"/>
      <c r="E62" s="3"/>
      <c r="F62" s="3"/>
      <c r="G62" s="3"/>
      <c r="H62" s="38"/>
    </row>
    <row r="63" spans="1:8" s="1" customFormat="1" ht="12" hidden="1" x14ac:dyDescent="0.25">
      <c r="B63" s="3"/>
      <c r="C63" s="3"/>
      <c r="D63" s="3"/>
      <c r="E63" s="3"/>
      <c r="F63" s="3"/>
      <c r="G63" s="3"/>
      <c r="H63" s="38"/>
    </row>
    <row r="64" spans="1:8" s="1" customFormat="1" ht="12" hidden="1" x14ac:dyDescent="0.25">
      <c r="B64" s="3"/>
      <c r="C64" s="3"/>
      <c r="D64" s="3"/>
      <c r="E64" s="3"/>
      <c r="F64" s="3"/>
      <c r="G64" s="3"/>
      <c r="H64" s="38"/>
    </row>
    <row r="65" spans="1:8" s="1" customFormat="1" ht="12" hidden="1" x14ac:dyDescent="0.25">
      <c r="B65" s="3"/>
      <c r="C65" s="3"/>
      <c r="D65" s="3"/>
      <c r="E65" s="3"/>
      <c r="F65" s="3"/>
      <c r="G65" s="3"/>
      <c r="H65" s="38"/>
    </row>
    <row r="66" spans="1:8" s="1" customFormat="1" ht="12" hidden="1" x14ac:dyDescent="0.25">
      <c r="B66" s="3"/>
      <c r="C66" s="3"/>
      <c r="D66" s="3"/>
      <c r="E66" s="3"/>
      <c r="F66" s="3"/>
      <c r="G66" s="3"/>
      <c r="H66" s="38"/>
    </row>
    <row r="67" spans="1:8" s="1" customFormat="1" ht="12" hidden="1" x14ac:dyDescent="0.25">
      <c r="B67" s="3"/>
      <c r="C67" s="3"/>
      <c r="D67" s="3"/>
      <c r="E67" s="3"/>
      <c r="F67" s="3"/>
      <c r="G67" s="3"/>
      <c r="H67" s="38"/>
    </row>
    <row r="68" spans="1:8" s="1" customFormat="1" ht="12" hidden="1" x14ac:dyDescent="0.25">
      <c r="B68" s="3"/>
      <c r="C68" s="3"/>
      <c r="D68" s="3"/>
      <c r="E68" s="3"/>
      <c r="F68" s="3"/>
      <c r="G68" s="3"/>
      <c r="H68" s="38"/>
    </row>
    <row r="69" spans="1:8" s="1" customFormat="1" ht="12" hidden="1" x14ac:dyDescent="0.25">
      <c r="B69" s="3"/>
      <c r="C69" s="3"/>
      <c r="D69" s="3"/>
      <c r="E69" s="3"/>
      <c r="F69" s="3"/>
      <c r="G69" s="3"/>
      <c r="H69" s="38"/>
    </row>
    <row r="70" spans="1:8" s="1" customFormat="1" ht="12" hidden="1" x14ac:dyDescent="0.25">
      <c r="B70" s="3"/>
      <c r="C70" s="3"/>
      <c r="D70" s="3"/>
      <c r="E70" s="3"/>
      <c r="F70" s="3"/>
      <c r="G70" s="3"/>
      <c r="H70" s="38"/>
    </row>
    <row r="71" spans="1:8" s="1" customFormat="1" ht="12" hidden="1" x14ac:dyDescent="0.25">
      <c r="B71" s="3"/>
      <c r="C71" s="3"/>
      <c r="D71" s="3"/>
      <c r="E71" s="3"/>
      <c r="F71" s="3"/>
      <c r="G71" s="3"/>
      <c r="H71" s="38"/>
    </row>
    <row r="72" spans="1:8" s="1" customFormat="1" ht="12" hidden="1" x14ac:dyDescent="0.25">
      <c r="B72" s="3"/>
      <c r="C72" s="3"/>
      <c r="D72" s="3"/>
      <c r="E72" s="3"/>
      <c r="F72" s="3"/>
      <c r="G72" s="3"/>
      <c r="H72" s="38"/>
    </row>
    <row r="73" spans="1:8" s="1" customFormat="1" ht="12" hidden="1" x14ac:dyDescent="0.25">
      <c r="B73" s="3"/>
      <c r="C73" s="3"/>
      <c r="D73" s="3"/>
      <c r="E73" s="3"/>
      <c r="F73" s="3"/>
      <c r="G73" s="3"/>
      <c r="H73" s="38"/>
    </row>
    <row r="74" spans="1:8" s="1" customFormat="1" ht="12" hidden="1" x14ac:dyDescent="0.25">
      <c r="B74" s="3"/>
      <c r="C74" s="3"/>
      <c r="D74" s="3"/>
      <c r="E74" s="3"/>
      <c r="F74" s="3"/>
      <c r="G74" s="3"/>
      <c r="H74" s="38"/>
    </row>
    <row r="75" spans="1:8" s="1" customFormat="1" ht="12" x14ac:dyDescent="0.25">
      <c r="B75" s="3"/>
      <c r="C75" s="3"/>
      <c r="D75" s="3"/>
      <c r="E75" s="3"/>
      <c r="F75" s="3"/>
      <c r="G75" s="3"/>
      <c r="H75" s="38"/>
    </row>
    <row r="76" spans="1:8" s="1" customFormat="1" ht="12" x14ac:dyDescent="0.25">
      <c r="B76" s="3"/>
      <c r="C76" s="3"/>
      <c r="D76" s="3"/>
      <c r="E76" s="3"/>
      <c r="F76" s="3"/>
      <c r="G76" s="3"/>
      <c r="H76" s="38"/>
    </row>
    <row r="77" spans="1:8" s="1" customFormat="1" ht="12" x14ac:dyDescent="0.25">
      <c r="A77" s="26"/>
      <c r="B77" s="2" t="s">
        <v>1</v>
      </c>
      <c r="C77" s="2">
        <v>2023</v>
      </c>
      <c r="D77" s="2">
        <v>2023</v>
      </c>
      <c r="E77" s="2">
        <v>2023</v>
      </c>
      <c r="F77" s="2" t="s">
        <v>1</v>
      </c>
      <c r="G77" s="2" t="s">
        <v>108</v>
      </c>
      <c r="H77" s="43">
        <v>2023</v>
      </c>
    </row>
    <row r="78" spans="1:8" s="1" customFormat="1" ht="12" x14ac:dyDescent="0.25">
      <c r="A78" s="22" t="s">
        <v>48</v>
      </c>
      <c r="B78" s="15" t="s">
        <v>3</v>
      </c>
      <c r="C78" s="15" t="s">
        <v>4</v>
      </c>
      <c r="D78" s="15" t="s">
        <v>5</v>
      </c>
      <c r="E78" s="15" t="s">
        <v>6</v>
      </c>
      <c r="F78" s="15" t="s">
        <v>3</v>
      </c>
      <c r="G78" s="15" t="s">
        <v>3</v>
      </c>
      <c r="H78" s="49" t="s">
        <v>4</v>
      </c>
    </row>
    <row r="79" spans="1:8" s="1" customFormat="1" ht="12" x14ac:dyDescent="0.25">
      <c r="A79" s="6" t="s">
        <v>7</v>
      </c>
      <c r="B79" s="2" t="s">
        <v>8</v>
      </c>
      <c r="C79" s="2" t="s">
        <v>9</v>
      </c>
      <c r="D79" s="2" t="s">
        <v>10</v>
      </c>
      <c r="E79" s="2" t="s">
        <v>11</v>
      </c>
      <c r="F79" s="2" t="s">
        <v>11</v>
      </c>
      <c r="G79" s="2" t="s">
        <v>8</v>
      </c>
      <c r="H79" s="43" t="s">
        <v>9</v>
      </c>
    </row>
    <row r="80" spans="1:8" s="1" customFormat="1" ht="12" x14ac:dyDescent="0.25">
      <c r="A80" s="7" t="s">
        <v>49</v>
      </c>
      <c r="B80" s="3">
        <v>-115</v>
      </c>
      <c r="C80" s="3">
        <v>-98</v>
      </c>
      <c r="D80" s="3">
        <v>-86</v>
      </c>
      <c r="E80" s="3">
        <v>-92</v>
      </c>
      <c r="F80" s="3">
        <v>-391</v>
      </c>
      <c r="G80" s="3">
        <v>-103</v>
      </c>
      <c r="H80" s="38">
        <v>-103</v>
      </c>
    </row>
    <row r="81" spans="1:10" s="1" customFormat="1" ht="12" x14ac:dyDescent="0.25">
      <c r="A81" s="7" t="s">
        <v>50</v>
      </c>
      <c r="B81" s="3">
        <v>-31</v>
      </c>
      <c r="C81" s="3">
        <v>-39</v>
      </c>
      <c r="D81" s="3">
        <v>-40</v>
      </c>
      <c r="E81" s="3">
        <v>-35</v>
      </c>
      <c r="F81" s="3">
        <v>-145</v>
      </c>
      <c r="G81" s="3">
        <v>-40</v>
      </c>
      <c r="H81" s="38">
        <v>-38</v>
      </c>
    </row>
    <row r="82" spans="1:10" s="1" customFormat="1" ht="12" x14ac:dyDescent="0.25">
      <c r="A82" s="7" t="s">
        <v>51</v>
      </c>
      <c r="B82" s="3">
        <v>-21</v>
      </c>
      <c r="C82" s="3">
        <v>-20</v>
      </c>
      <c r="D82" s="3">
        <v>-10</v>
      </c>
      <c r="E82" s="3">
        <v>-18</v>
      </c>
      <c r="F82" s="3">
        <v>-69</v>
      </c>
      <c r="G82" s="3">
        <v>-25</v>
      </c>
      <c r="H82" s="38">
        <v>-25</v>
      </c>
    </row>
    <row r="83" spans="1:10" s="1" customFormat="1" ht="12" x14ac:dyDescent="0.25">
      <c r="A83" s="7" t="s">
        <v>52</v>
      </c>
      <c r="B83" s="3">
        <v>-30</v>
      </c>
      <c r="C83" s="3">
        <v>-30</v>
      </c>
      <c r="D83" s="3">
        <v>-30</v>
      </c>
      <c r="E83" s="3">
        <v>-41</v>
      </c>
      <c r="F83" s="3">
        <v>-131</v>
      </c>
      <c r="G83" s="3">
        <v>-33</v>
      </c>
      <c r="H83" s="38">
        <v>-37</v>
      </c>
    </row>
    <row r="84" spans="1:10" s="1" customFormat="1" ht="12" x14ac:dyDescent="0.25">
      <c r="A84" s="7" t="s">
        <v>53</v>
      </c>
      <c r="B84" s="3">
        <v>-91</v>
      </c>
      <c r="C84" s="3">
        <v>-78</v>
      </c>
      <c r="D84" s="3">
        <v>-118</v>
      </c>
      <c r="E84" s="3">
        <v>-142</v>
      </c>
      <c r="F84" s="3">
        <v>-429</v>
      </c>
      <c r="G84" s="3">
        <v>-78</v>
      </c>
      <c r="H84" s="38">
        <v>-131</v>
      </c>
    </row>
    <row r="85" spans="1:10" s="1" customFormat="1" ht="12" x14ac:dyDescent="0.25">
      <c r="A85" s="7" t="s">
        <v>54</v>
      </c>
      <c r="B85" s="3">
        <v>-61</v>
      </c>
      <c r="C85" s="3">
        <v>-94</v>
      </c>
      <c r="D85" s="3">
        <v>-36</v>
      </c>
      <c r="E85" s="3">
        <v>-41</v>
      </c>
      <c r="F85" s="3">
        <v>-232</v>
      </c>
      <c r="G85" s="3">
        <v>-27</v>
      </c>
      <c r="H85" s="38">
        <v>-26</v>
      </c>
    </row>
    <row r="86" spans="1:10" s="1" customFormat="1" ht="12" x14ac:dyDescent="0.25">
      <c r="A86" s="6" t="s">
        <v>55</v>
      </c>
      <c r="B86" s="4">
        <v>-377</v>
      </c>
      <c r="C86" s="4">
        <v>-55</v>
      </c>
      <c r="D86" s="4">
        <v>-198</v>
      </c>
      <c r="E86" s="4">
        <f>-289-39</f>
        <v>-328</v>
      </c>
      <c r="F86" s="4">
        <f>-804-153</f>
        <v>-957</v>
      </c>
      <c r="G86" s="4">
        <v>1</v>
      </c>
      <c r="H86" s="39">
        <v>-278</v>
      </c>
    </row>
    <row r="87" spans="1:10" s="22" customFormat="1" ht="12" x14ac:dyDescent="0.25">
      <c r="A87" s="5" t="s">
        <v>56</v>
      </c>
      <c r="B87" s="13">
        <v>-726</v>
      </c>
      <c r="C87" s="13">
        <v>-414</v>
      </c>
      <c r="D87" s="13">
        <v>-518</v>
      </c>
      <c r="E87" s="13">
        <v>-697</v>
      </c>
      <c r="F87" s="13">
        <v>-2354</v>
      </c>
      <c r="G87" s="13">
        <v>-305</v>
      </c>
      <c r="H87" s="34">
        <v>-638</v>
      </c>
      <c r="J87" s="37"/>
    </row>
    <row r="88" spans="1:10" s="1" customFormat="1" ht="12" x14ac:dyDescent="0.25">
      <c r="A88" s="7"/>
      <c r="B88" s="3"/>
      <c r="C88" s="3"/>
      <c r="D88" s="3"/>
      <c r="E88" s="3"/>
      <c r="F88" s="3"/>
      <c r="G88" s="3"/>
      <c r="H88" s="38"/>
    </row>
    <row r="89" spans="1:10" s="1" customFormat="1" ht="12" x14ac:dyDescent="0.25">
      <c r="A89" s="3"/>
      <c r="B89" s="3"/>
      <c r="C89" s="3"/>
      <c r="D89" s="3"/>
      <c r="E89" s="3"/>
      <c r="F89" s="3"/>
      <c r="G89" s="3"/>
      <c r="H89" s="38"/>
    </row>
    <row r="90" spans="1:10" s="1" customFormat="1" ht="12" x14ac:dyDescent="0.25">
      <c r="B90" s="3"/>
      <c r="C90" s="3"/>
      <c r="D90" s="3"/>
      <c r="E90" s="3"/>
      <c r="F90" s="3"/>
      <c r="G90" s="3"/>
      <c r="H90" s="38"/>
    </row>
    <row r="91" spans="1:10" s="1" customFormat="1" ht="12" x14ac:dyDescent="0.25">
      <c r="A91" s="26"/>
      <c r="B91" s="2" t="s">
        <v>1</v>
      </c>
      <c r="C91" s="2">
        <v>2023</v>
      </c>
      <c r="D91" s="2">
        <v>2023</v>
      </c>
      <c r="E91" s="2">
        <v>2023</v>
      </c>
      <c r="F91" s="2" t="s">
        <v>1</v>
      </c>
      <c r="G91" s="2" t="s">
        <v>108</v>
      </c>
      <c r="H91" s="43">
        <v>2023</v>
      </c>
    </row>
    <row r="92" spans="1:10" s="1" customFormat="1" ht="12" x14ac:dyDescent="0.25">
      <c r="A92" s="22" t="s">
        <v>57</v>
      </c>
      <c r="B92" s="15" t="s">
        <v>3</v>
      </c>
      <c r="C92" s="15" t="s">
        <v>4</v>
      </c>
      <c r="D92" s="15" t="s">
        <v>5</v>
      </c>
      <c r="E92" s="15" t="s">
        <v>6</v>
      </c>
      <c r="F92" s="15" t="s">
        <v>3</v>
      </c>
      <c r="G92" s="15" t="s">
        <v>3</v>
      </c>
      <c r="H92" s="49" t="s">
        <v>4</v>
      </c>
    </row>
    <row r="93" spans="1:10" s="1" customFormat="1" ht="12" x14ac:dyDescent="0.25">
      <c r="A93" s="6" t="s">
        <v>7</v>
      </c>
      <c r="B93" s="2" t="s">
        <v>8</v>
      </c>
      <c r="C93" s="2" t="s">
        <v>9</v>
      </c>
      <c r="D93" s="2" t="s">
        <v>10</v>
      </c>
      <c r="E93" s="2" t="s">
        <v>11</v>
      </c>
      <c r="F93" s="2" t="s">
        <v>11</v>
      </c>
      <c r="G93" s="2" t="s">
        <v>8</v>
      </c>
      <c r="H93" s="43" t="s">
        <v>9</v>
      </c>
    </row>
    <row r="94" spans="1:10" s="1" customFormat="1" ht="12" x14ac:dyDescent="0.25">
      <c r="A94" s="1" t="s">
        <v>42</v>
      </c>
      <c r="B94" s="3">
        <v>-2448.8858082494698</v>
      </c>
      <c r="C94" s="3">
        <v>-1413.6840817800103</v>
      </c>
      <c r="D94" s="3">
        <v>457</v>
      </c>
      <c r="E94" s="3">
        <v>-2110</v>
      </c>
      <c r="F94" s="3">
        <v>-5516</v>
      </c>
      <c r="G94" s="3">
        <v>-1070</v>
      </c>
      <c r="H94" s="38">
        <v>-3070</v>
      </c>
    </row>
    <row r="95" spans="1:10" s="1" customFormat="1" ht="12" x14ac:dyDescent="0.25">
      <c r="A95" s="1" t="s">
        <v>58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8">
        <v>0</v>
      </c>
    </row>
    <row r="96" spans="1:10" s="1" customFormat="1" ht="12" x14ac:dyDescent="0.25">
      <c r="A96" s="1" t="s">
        <v>59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8">
        <v>0</v>
      </c>
    </row>
    <row r="97" spans="1:9" s="1" customFormat="1" ht="12" x14ac:dyDescent="0.25">
      <c r="A97" s="1" t="s">
        <v>60</v>
      </c>
      <c r="B97" s="3">
        <v>-2</v>
      </c>
      <c r="C97" s="3">
        <v>-147</v>
      </c>
      <c r="D97" s="3">
        <v>7</v>
      </c>
      <c r="E97" s="3">
        <v>-3</v>
      </c>
      <c r="F97" s="3">
        <v>-145</v>
      </c>
      <c r="G97" s="3">
        <v>38</v>
      </c>
      <c r="H97" s="38">
        <v>9</v>
      </c>
    </row>
    <row r="98" spans="1:9" s="1" customFormat="1" ht="12" x14ac:dyDescent="0.25">
      <c r="A98" s="26" t="s">
        <v>61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39">
        <v>0</v>
      </c>
    </row>
    <row r="99" spans="1:9" s="22" customFormat="1" ht="12" x14ac:dyDescent="0.25">
      <c r="A99" s="22" t="s">
        <v>57</v>
      </c>
      <c r="B99" s="34">
        <v>-2451</v>
      </c>
      <c r="C99" s="34">
        <v>-1561</v>
      </c>
      <c r="D99" s="34">
        <v>464</v>
      </c>
      <c r="E99" s="34">
        <v>-2113</v>
      </c>
      <c r="F99" s="13">
        <v>-5661</v>
      </c>
      <c r="G99" s="34">
        <v>-1032</v>
      </c>
      <c r="H99" s="34">
        <v>-3061</v>
      </c>
    </row>
    <row r="100" spans="1:9" s="1" customFormat="1" ht="12" x14ac:dyDescent="0.25">
      <c r="H100" s="36"/>
      <c r="I100" s="3"/>
    </row>
    <row r="101" spans="1:9" s="1" customFormat="1" ht="12" x14ac:dyDescent="0.25">
      <c r="H101" s="36"/>
    </row>
    <row r="102" spans="1:9" s="1" customFormat="1" ht="12" x14ac:dyDescent="0.25">
      <c r="H102" s="36"/>
    </row>
    <row r="103" spans="1:9" x14ac:dyDescent="0.3">
      <c r="B103" s="17"/>
      <c r="C103" s="17"/>
      <c r="D103" s="17"/>
      <c r="E103" s="17"/>
      <c r="F103" s="17"/>
      <c r="G103" s="17"/>
      <c r="H103" s="53"/>
    </row>
    <row r="104" spans="1:9" x14ac:dyDescent="0.3">
      <c r="B104" s="17"/>
      <c r="C104" s="17"/>
      <c r="D104" s="17"/>
      <c r="E104" s="17"/>
      <c r="F104" s="17"/>
      <c r="G104" s="17"/>
      <c r="H104" s="53"/>
    </row>
    <row r="105" spans="1:9" x14ac:dyDescent="0.3">
      <c r="B105" s="17"/>
      <c r="C105" s="17"/>
      <c r="D105" s="17"/>
      <c r="E105" s="17"/>
      <c r="F105" s="17"/>
      <c r="G105" s="17"/>
      <c r="H105" s="53"/>
    </row>
    <row r="106" spans="1:9" x14ac:dyDescent="0.3">
      <c r="B106" s="17"/>
      <c r="C106" s="17"/>
      <c r="D106" s="17"/>
      <c r="E106" s="17"/>
      <c r="F106" s="17"/>
      <c r="G106" s="17"/>
      <c r="H106" s="53"/>
    </row>
    <row r="107" spans="1:9" x14ac:dyDescent="0.3">
      <c r="B107" s="17"/>
      <c r="C107" s="17"/>
      <c r="D107" s="17"/>
      <c r="E107" s="17"/>
      <c r="F107" s="17"/>
      <c r="G107" s="17"/>
      <c r="H107" s="53"/>
    </row>
    <row r="108" spans="1:9" x14ac:dyDescent="0.3">
      <c r="B108" s="17"/>
      <c r="C108" s="17"/>
      <c r="D108" s="17"/>
      <c r="E108" s="17"/>
      <c r="F108" s="17"/>
      <c r="G108" s="17"/>
      <c r="H108" s="53"/>
    </row>
    <row r="109" spans="1:9" x14ac:dyDescent="0.3">
      <c r="B109" s="17"/>
      <c r="C109" s="17"/>
      <c r="D109" s="17"/>
      <c r="E109" s="17"/>
      <c r="F109" s="17"/>
      <c r="G109" s="17"/>
      <c r="H109" s="53"/>
    </row>
    <row r="110" spans="1:9" x14ac:dyDescent="0.3">
      <c r="B110" s="17"/>
      <c r="C110" s="17"/>
      <c r="D110" s="17"/>
      <c r="E110" s="17"/>
      <c r="F110" s="17"/>
      <c r="G110" s="17"/>
      <c r="H110" s="53"/>
    </row>
    <row r="111" spans="1:9" x14ac:dyDescent="0.3">
      <c r="B111" s="17"/>
      <c r="C111" s="17"/>
      <c r="D111" s="17"/>
      <c r="E111" s="17"/>
      <c r="F111" s="17"/>
      <c r="G111" s="17"/>
      <c r="H111" s="53"/>
    </row>
    <row r="112" spans="1:9" x14ac:dyDescent="0.3">
      <c r="B112" s="17"/>
      <c r="C112" s="17"/>
      <c r="D112" s="17"/>
      <c r="E112" s="17"/>
      <c r="F112" s="17"/>
      <c r="G112" s="17"/>
      <c r="H112" s="53"/>
    </row>
    <row r="113" spans="2:8" x14ac:dyDescent="0.3">
      <c r="B113" s="17"/>
      <c r="C113" s="17"/>
      <c r="D113" s="17"/>
      <c r="E113" s="17"/>
      <c r="F113" s="17"/>
      <c r="G113" s="17"/>
      <c r="H113" s="53"/>
    </row>
    <row r="114" spans="2:8" x14ac:dyDescent="0.3">
      <c r="B114" s="17"/>
      <c r="C114" s="17"/>
      <c r="D114" s="17"/>
      <c r="E114" s="17"/>
      <c r="F114" s="17"/>
      <c r="G114" s="17"/>
      <c r="H114" s="53"/>
    </row>
    <row r="115" spans="2:8" x14ac:dyDescent="0.3">
      <c r="B115" s="17"/>
      <c r="C115" s="17"/>
      <c r="D115" s="17"/>
      <c r="E115" s="17"/>
      <c r="F115" s="17"/>
      <c r="G115" s="17"/>
      <c r="H115" s="53"/>
    </row>
    <row r="116" spans="2:8" x14ac:dyDescent="0.3">
      <c r="B116" s="17"/>
      <c r="C116" s="17"/>
      <c r="D116" s="17"/>
      <c r="E116" s="17"/>
      <c r="F116" s="17"/>
      <c r="G116" s="17"/>
      <c r="H116" s="53"/>
    </row>
    <row r="117" spans="2:8" x14ac:dyDescent="0.3">
      <c r="B117" s="17"/>
      <c r="C117" s="17"/>
      <c r="D117" s="17"/>
      <c r="E117" s="17"/>
      <c r="F117" s="17"/>
      <c r="G117" s="17"/>
      <c r="H117" s="53"/>
    </row>
    <row r="118" spans="2:8" x14ac:dyDescent="0.3">
      <c r="B118" s="17"/>
      <c r="C118" s="17"/>
      <c r="D118" s="17"/>
      <c r="E118" s="17"/>
      <c r="F118" s="17"/>
      <c r="G118" s="17"/>
      <c r="H118" s="53"/>
    </row>
    <row r="119" spans="2:8" x14ac:dyDescent="0.3">
      <c r="B119" s="17"/>
      <c r="C119" s="17"/>
      <c r="D119" s="17"/>
      <c r="E119" s="17"/>
      <c r="F119" s="17"/>
      <c r="G119" s="17"/>
      <c r="H119" s="53"/>
    </row>
    <row r="120" spans="2:8" x14ac:dyDescent="0.3">
      <c r="B120" s="17"/>
      <c r="C120" s="17"/>
      <c r="D120" s="17"/>
      <c r="E120" s="17"/>
      <c r="F120" s="17"/>
      <c r="G120" s="17"/>
      <c r="H120" s="53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8"/>
  <sheetViews>
    <sheetView zoomScale="110" zoomScaleNormal="110" workbookViewId="0">
      <selection activeCell="B35" sqref="B35"/>
    </sheetView>
  </sheetViews>
  <sheetFormatPr defaultColWidth="9.109375" defaultRowHeight="12" x14ac:dyDescent="0.25"/>
  <cols>
    <col min="1" max="1" width="35.5546875" style="18" customWidth="1"/>
    <col min="2" max="2" width="13" style="48" customWidth="1"/>
    <col min="3" max="3" width="13" style="18" customWidth="1"/>
    <col min="4" max="4" width="13" style="48" customWidth="1"/>
    <col min="5" max="11" width="11.109375" style="18" customWidth="1"/>
    <col min="12" max="16384" width="9.109375" style="18"/>
  </cols>
  <sheetData>
    <row r="1" spans="1:11" ht="25.2" x14ac:dyDescent="0.45">
      <c r="A1" s="23" t="s">
        <v>0</v>
      </c>
      <c r="B1" s="41"/>
      <c r="C1" s="23"/>
      <c r="D1" s="41"/>
      <c r="E1" s="23"/>
      <c r="F1" s="23"/>
      <c r="G1" s="23"/>
      <c r="H1" s="23"/>
      <c r="I1" s="23"/>
      <c r="J1" s="23"/>
      <c r="K1" s="23"/>
    </row>
    <row r="2" spans="1:11" x14ac:dyDescent="0.25">
      <c r="A2" s="3"/>
      <c r="B2" s="38"/>
      <c r="C2" s="3"/>
      <c r="D2" s="38"/>
      <c r="E2" s="3"/>
      <c r="F2" s="3"/>
      <c r="G2" s="3"/>
      <c r="H2" s="3"/>
      <c r="I2" s="3"/>
      <c r="J2" s="3"/>
      <c r="K2" s="3"/>
    </row>
    <row r="3" spans="1:11" x14ac:dyDescent="0.25">
      <c r="A3" s="3"/>
      <c r="B3" s="38"/>
      <c r="C3" s="3"/>
      <c r="D3" s="38"/>
      <c r="E3" s="3"/>
      <c r="F3" s="3"/>
      <c r="G3" s="3"/>
      <c r="H3" s="3"/>
      <c r="I3" s="3"/>
      <c r="J3" s="3"/>
      <c r="K3" s="3"/>
    </row>
    <row r="4" spans="1:11" x14ac:dyDescent="0.25">
      <c r="A4" s="27" t="s">
        <v>62</v>
      </c>
      <c r="B4" s="42" t="s">
        <v>109</v>
      </c>
      <c r="C4" s="8" t="s">
        <v>66</v>
      </c>
      <c r="D4" s="42" t="s">
        <v>63</v>
      </c>
      <c r="E4" s="8" t="s">
        <v>64</v>
      </c>
      <c r="F4" s="8" t="s">
        <v>65</v>
      </c>
      <c r="G4" s="8" t="s">
        <v>66</v>
      </c>
      <c r="H4" s="8" t="s">
        <v>63</v>
      </c>
      <c r="I4" s="8" t="s">
        <v>64</v>
      </c>
      <c r="J4" s="8" t="s">
        <v>65</v>
      </c>
      <c r="K4" s="8" t="s">
        <v>66</v>
      </c>
    </row>
    <row r="5" spans="1:11" x14ac:dyDescent="0.25">
      <c r="A5" s="28" t="s">
        <v>7</v>
      </c>
      <c r="B5" s="43">
        <v>2024</v>
      </c>
      <c r="C5" s="2">
        <v>2024</v>
      </c>
      <c r="D5" s="43">
        <v>2023</v>
      </c>
      <c r="E5" s="2">
        <v>2023</v>
      </c>
      <c r="F5" s="2">
        <v>2023</v>
      </c>
      <c r="G5" s="2">
        <v>2023</v>
      </c>
      <c r="H5" s="2">
        <v>2022</v>
      </c>
      <c r="I5" s="2">
        <v>2022</v>
      </c>
      <c r="J5" s="2">
        <v>2022</v>
      </c>
      <c r="K5" s="2">
        <v>2022</v>
      </c>
    </row>
    <row r="6" spans="1:11" x14ac:dyDescent="0.25">
      <c r="A6" s="29" t="s">
        <v>67</v>
      </c>
      <c r="B6" s="40"/>
      <c r="C6" s="9"/>
      <c r="D6" s="40"/>
      <c r="E6" s="9"/>
      <c r="F6" s="9"/>
      <c r="G6" s="9"/>
      <c r="H6" s="9"/>
      <c r="I6" s="9"/>
      <c r="J6" s="9"/>
      <c r="K6" s="9"/>
    </row>
    <row r="7" spans="1:11" x14ac:dyDescent="0.25">
      <c r="A7" s="30" t="s">
        <v>68</v>
      </c>
      <c r="B7" s="40">
        <v>657</v>
      </c>
      <c r="C7" s="9">
        <v>662</v>
      </c>
      <c r="D7" s="40">
        <v>663</v>
      </c>
      <c r="E7" s="9">
        <v>678</v>
      </c>
      <c r="F7" s="9">
        <v>632</v>
      </c>
      <c r="G7" s="9">
        <v>681</v>
      </c>
      <c r="H7" s="9">
        <v>692</v>
      </c>
      <c r="I7" s="9">
        <v>704</v>
      </c>
      <c r="J7" s="9">
        <v>709</v>
      </c>
      <c r="K7" s="9">
        <v>717</v>
      </c>
    </row>
    <row r="8" spans="1:11" x14ac:dyDescent="0.25">
      <c r="A8" s="30" t="s">
        <v>69</v>
      </c>
      <c r="B8" s="40">
        <v>12603</v>
      </c>
      <c r="C8" s="9">
        <v>12615</v>
      </c>
      <c r="D8" s="40">
        <v>14202</v>
      </c>
      <c r="E8" s="9">
        <v>13858</v>
      </c>
      <c r="F8" s="9">
        <v>13726</v>
      </c>
      <c r="G8" s="9">
        <v>15841</v>
      </c>
      <c r="H8" s="9">
        <v>18296</v>
      </c>
      <c r="I8" s="9">
        <v>19177</v>
      </c>
      <c r="J8" s="9">
        <v>19291</v>
      </c>
      <c r="K8" s="9">
        <v>17157</v>
      </c>
    </row>
    <row r="9" spans="1:11" x14ac:dyDescent="0.25">
      <c r="A9" s="30" t="s">
        <v>70</v>
      </c>
      <c r="B9" s="40">
        <v>20095</v>
      </c>
      <c r="C9" s="9">
        <v>18510</v>
      </c>
      <c r="D9" s="40">
        <v>17164</v>
      </c>
      <c r="E9" s="9">
        <v>17491</v>
      </c>
      <c r="F9" s="9">
        <v>18042</v>
      </c>
      <c r="G9" s="9">
        <v>18073</v>
      </c>
      <c r="H9" s="9">
        <v>17840</v>
      </c>
      <c r="I9" s="9">
        <v>17381</v>
      </c>
      <c r="J9" s="9">
        <v>16947</v>
      </c>
      <c r="K9" s="9">
        <v>16460</v>
      </c>
    </row>
    <row r="10" spans="1:11" x14ac:dyDescent="0.25">
      <c r="A10" s="30" t="s">
        <v>71</v>
      </c>
      <c r="B10" s="40">
        <v>8453</v>
      </c>
      <c r="C10" s="9">
        <v>8716</v>
      </c>
      <c r="D10" s="40">
        <v>9426</v>
      </c>
      <c r="E10" s="9">
        <v>9325</v>
      </c>
      <c r="F10" s="9">
        <v>8904</v>
      </c>
      <c r="G10" s="9">
        <v>10186</v>
      </c>
      <c r="H10" s="9">
        <v>10847</v>
      </c>
      <c r="I10" s="9">
        <v>9887</v>
      </c>
      <c r="J10" s="9">
        <v>8314</v>
      </c>
      <c r="K10" s="9">
        <v>8375</v>
      </c>
    </row>
    <row r="11" spans="1:11" x14ac:dyDescent="0.25">
      <c r="A11" s="28" t="s">
        <v>72</v>
      </c>
      <c r="B11" s="44">
        <v>1825</v>
      </c>
      <c r="C11" s="10">
        <v>1582</v>
      </c>
      <c r="D11" s="44">
        <v>1853</v>
      </c>
      <c r="E11" s="10">
        <v>1559</v>
      </c>
      <c r="F11" s="10">
        <v>1569</v>
      </c>
      <c r="G11" s="10">
        <v>1506</v>
      </c>
      <c r="H11" s="10">
        <v>1628</v>
      </c>
      <c r="I11" s="10">
        <v>1306</v>
      </c>
      <c r="J11" s="10">
        <v>1367</v>
      </c>
      <c r="K11" s="10">
        <v>1297</v>
      </c>
    </row>
    <row r="12" spans="1:11" x14ac:dyDescent="0.25">
      <c r="A12" s="27" t="s">
        <v>73</v>
      </c>
      <c r="B12" s="45">
        <v>43633</v>
      </c>
      <c r="C12" s="12">
        <v>42085</v>
      </c>
      <c r="D12" s="45">
        <v>43308</v>
      </c>
      <c r="E12" s="12">
        <v>42911</v>
      </c>
      <c r="F12" s="12">
        <v>42873</v>
      </c>
      <c r="G12" s="12">
        <v>46287</v>
      </c>
      <c r="H12" s="12">
        <v>49303</v>
      </c>
      <c r="I12" s="12">
        <v>48455</v>
      </c>
      <c r="J12" s="12">
        <v>46628</v>
      </c>
      <c r="K12" s="12">
        <v>44006</v>
      </c>
    </row>
    <row r="13" spans="1:11" x14ac:dyDescent="0.25">
      <c r="A13" s="27"/>
      <c r="B13" s="45"/>
      <c r="C13" s="12"/>
      <c r="D13" s="45"/>
      <c r="E13" s="12"/>
      <c r="F13" s="12"/>
      <c r="G13" s="12"/>
      <c r="H13" s="12"/>
      <c r="I13" s="12"/>
      <c r="J13" s="12"/>
      <c r="K13" s="12"/>
    </row>
    <row r="14" spans="1:11" x14ac:dyDescent="0.25">
      <c r="A14" s="30" t="s">
        <v>74</v>
      </c>
      <c r="B14" s="40">
        <v>533</v>
      </c>
      <c r="C14" s="9">
        <v>499</v>
      </c>
      <c r="D14" s="40">
        <v>443</v>
      </c>
      <c r="E14" s="9">
        <v>324</v>
      </c>
      <c r="F14" s="9">
        <v>288</v>
      </c>
      <c r="G14" s="9">
        <v>273</v>
      </c>
      <c r="H14" s="9">
        <v>319</v>
      </c>
      <c r="I14" s="9">
        <v>380</v>
      </c>
      <c r="J14" s="9">
        <v>419</v>
      </c>
      <c r="K14" s="9">
        <v>436</v>
      </c>
    </row>
    <row r="15" spans="1:11" x14ac:dyDescent="0.25">
      <c r="A15" s="30" t="s">
        <v>75</v>
      </c>
      <c r="B15" s="40">
        <v>6932</v>
      </c>
      <c r="C15" s="9">
        <v>6258</v>
      </c>
      <c r="D15" s="40">
        <v>5933</v>
      </c>
      <c r="E15" s="9">
        <v>6329</v>
      </c>
      <c r="F15" s="9">
        <v>6801</v>
      </c>
      <c r="G15" s="9">
        <v>5095</v>
      </c>
      <c r="H15" s="9">
        <v>4881</v>
      </c>
      <c r="I15" s="9">
        <v>4714</v>
      </c>
      <c r="J15" s="9">
        <v>3922</v>
      </c>
      <c r="K15" s="9">
        <v>2772</v>
      </c>
    </row>
    <row r="16" spans="1:11" x14ac:dyDescent="0.25">
      <c r="A16" s="28" t="s">
        <v>76</v>
      </c>
      <c r="B16" s="44">
        <v>7756</v>
      </c>
      <c r="C16" s="10">
        <v>5290</v>
      </c>
      <c r="D16" s="44">
        <v>6160</v>
      </c>
      <c r="E16" s="10">
        <v>6463</v>
      </c>
      <c r="F16" s="10">
        <v>5563</v>
      </c>
      <c r="G16" s="10">
        <v>5273</v>
      </c>
      <c r="H16" s="10">
        <v>8654</v>
      </c>
      <c r="I16" s="10">
        <v>6148</v>
      </c>
      <c r="J16" s="10">
        <v>8478</v>
      </c>
      <c r="K16" s="10">
        <v>3438</v>
      </c>
    </row>
    <row r="17" spans="1:16" x14ac:dyDescent="0.25">
      <c r="A17" s="31" t="s">
        <v>77</v>
      </c>
      <c r="B17" s="46">
        <v>15221</v>
      </c>
      <c r="C17" s="32">
        <v>12047</v>
      </c>
      <c r="D17" s="46">
        <v>12536</v>
      </c>
      <c r="E17" s="32">
        <v>13116</v>
      </c>
      <c r="F17" s="32">
        <v>12652</v>
      </c>
      <c r="G17" s="32">
        <v>10641</v>
      </c>
      <c r="H17" s="32">
        <v>13854</v>
      </c>
      <c r="I17" s="32">
        <v>11242</v>
      </c>
      <c r="J17" s="32">
        <v>12819</v>
      </c>
      <c r="K17" s="32">
        <v>6646</v>
      </c>
    </row>
    <row r="18" spans="1:16" x14ac:dyDescent="0.25">
      <c r="A18" s="13" t="s">
        <v>78</v>
      </c>
      <c r="B18" s="34">
        <v>58854</v>
      </c>
      <c r="C18" s="13">
        <v>54132</v>
      </c>
      <c r="D18" s="34">
        <v>55844</v>
      </c>
      <c r="E18" s="13">
        <v>56027</v>
      </c>
      <c r="F18" s="13">
        <v>55525</v>
      </c>
      <c r="G18" s="13">
        <v>56928</v>
      </c>
      <c r="H18" s="13">
        <v>63157</v>
      </c>
      <c r="I18" s="13">
        <v>59697</v>
      </c>
      <c r="J18" s="13">
        <v>59447</v>
      </c>
      <c r="K18" s="13">
        <v>50652</v>
      </c>
    </row>
    <row r="19" spans="1:16" x14ac:dyDescent="0.25">
      <c r="A19" s="3"/>
      <c r="B19" s="38"/>
      <c r="C19" s="3"/>
      <c r="D19" s="38"/>
      <c r="E19" s="3"/>
      <c r="F19" s="3"/>
      <c r="G19" s="3"/>
      <c r="H19" s="3"/>
      <c r="I19" s="3"/>
      <c r="J19" s="3"/>
      <c r="K19" s="3"/>
      <c r="N19" s="33"/>
    </row>
    <row r="20" spans="1:16" x14ac:dyDescent="0.25">
      <c r="A20" s="3" t="s">
        <v>79</v>
      </c>
      <c r="B20" s="38">
        <v>-11452</v>
      </c>
      <c r="C20" s="3">
        <v>-8327</v>
      </c>
      <c r="D20" s="38">
        <v>-6110</v>
      </c>
      <c r="E20" s="3">
        <v>-4292</v>
      </c>
      <c r="F20" s="3">
        <v>-5062</v>
      </c>
      <c r="G20" s="3">
        <v>-2533</v>
      </c>
      <c r="H20" s="3">
        <v>762</v>
      </c>
      <c r="I20" s="3">
        <v>1365</v>
      </c>
      <c r="J20" s="3">
        <v>2172</v>
      </c>
      <c r="K20" s="3">
        <v>3803</v>
      </c>
    </row>
    <row r="21" spans="1:16" x14ac:dyDescent="0.25">
      <c r="A21" s="3"/>
      <c r="B21" s="38"/>
      <c r="C21" s="3"/>
      <c r="D21" s="38"/>
      <c r="E21" s="3"/>
      <c r="F21" s="3"/>
      <c r="G21" s="3"/>
      <c r="H21" s="3"/>
      <c r="I21" s="3"/>
      <c r="J21" s="3"/>
      <c r="K21" s="3"/>
    </row>
    <row r="22" spans="1:16" x14ac:dyDescent="0.25">
      <c r="A22" s="3" t="s">
        <v>80</v>
      </c>
      <c r="B22" s="38">
        <v>10613</v>
      </c>
      <c r="C22" s="3">
        <v>10477</v>
      </c>
      <c r="D22" s="38">
        <v>11091</v>
      </c>
      <c r="E22" s="3">
        <v>11344</v>
      </c>
      <c r="F22" s="3">
        <v>12368</v>
      </c>
      <c r="G22" s="3">
        <v>15034</v>
      </c>
      <c r="H22" s="3">
        <v>16627</v>
      </c>
      <c r="I22" s="3">
        <v>17455</v>
      </c>
      <c r="J22" s="3">
        <v>17157</v>
      </c>
      <c r="K22" s="3">
        <v>13507</v>
      </c>
    </row>
    <row r="23" spans="1:16" x14ac:dyDescent="0.25">
      <c r="A23" s="3" t="s">
        <v>81</v>
      </c>
      <c r="B23" s="38">
        <v>19333</v>
      </c>
      <c r="C23" s="3">
        <v>17004</v>
      </c>
      <c r="D23" s="38">
        <v>17034</v>
      </c>
      <c r="E23" s="3">
        <v>16534</v>
      </c>
      <c r="F23" s="3">
        <v>16727</v>
      </c>
      <c r="G23" s="3">
        <v>16981</v>
      </c>
      <c r="H23" s="3">
        <v>17686</v>
      </c>
      <c r="I23" s="3">
        <v>16069</v>
      </c>
      <c r="J23" s="3">
        <v>15063</v>
      </c>
      <c r="K23" s="3">
        <v>13973</v>
      </c>
    </row>
    <row r="24" spans="1:16" x14ac:dyDescent="0.25">
      <c r="A24" s="3" t="s">
        <v>82</v>
      </c>
      <c r="B24" s="38">
        <v>6099</v>
      </c>
      <c r="C24" s="3">
        <v>5494</v>
      </c>
      <c r="D24" s="38">
        <v>5463</v>
      </c>
      <c r="E24" s="3">
        <v>4843</v>
      </c>
      <c r="F24" s="3">
        <v>4372</v>
      </c>
      <c r="G24" s="3">
        <v>4293</v>
      </c>
      <c r="H24" s="3">
        <v>4283</v>
      </c>
      <c r="I24" s="3">
        <v>4747</v>
      </c>
      <c r="J24" s="3">
        <v>4024</v>
      </c>
      <c r="K24" s="3">
        <v>3751</v>
      </c>
    </row>
    <row r="25" spans="1:16" x14ac:dyDescent="0.25">
      <c r="A25" s="19" t="s">
        <v>83</v>
      </c>
      <c r="B25" s="35">
        <v>36045</v>
      </c>
      <c r="C25" s="19">
        <v>32975</v>
      </c>
      <c r="D25" s="35">
        <v>33588</v>
      </c>
      <c r="E25" s="19">
        <v>32721</v>
      </c>
      <c r="F25" s="19">
        <v>33467</v>
      </c>
      <c r="G25" s="19">
        <v>36308</v>
      </c>
      <c r="H25" s="19">
        <v>38596</v>
      </c>
      <c r="I25" s="19">
        <v>38271</v>
      </c>
      <c r="J25" s="19">
        <v>36244</v>
      </c>
      <c r="K25" s="19">
        <v>31231</v>
      </c>
      <c r="L25" s="13"/>
    </row>
    <row r="26" spans="1:16" x14ac:dyDescent="0.25">
      <c r="A26" s="13"/>
      <c r="B26" s="38"/>
      <c r="C26" s="3"/>
      <c r="D26" s="38"/>
      <c r="E26" s="3"/>
      <c r="F26" s="3"/>
      <c r="G26" s="3"/>
      <c r="H26" s="3"/>
      <c r="I26" s="3"/>
      <c r="J26" s="3"/>
      <c r="K26" s="3"/>
    </row>
    <row r="27" spans="1:16" x14ac:dyDescent="0.25">
      <c r="A27" s="3" t="s">
        <v>80</v>
      </c>
      <c r="B27" s="38">
        <v>10442</v>
      </c>
      <c r="C27" s="3">
        <v>10285</v>
      </c>
      <c r="D27" s="38">
        <v>9974</v>
      </c>
      <c r="E27" s="3">
        <v>8829</v>
      </c>
      <c r="F27" s="3">
        <v>7157</v>
      </c>
      <c r="G27" s="3">
        <v>6389</v>
      </c>
      <c r="H27" s="3">
        <v>7379</v>
      </c>
      <c r="I27" s="3">
        <v>3882</v>
      </c>
      <c r="J27" s="3">
        <v>5233</v>
      </c>
      <c r="K27" s="3">
        <v>4838</v>
      </c>
    </row>
    <row r="28" spans="1:16" x14ac:dyDescent="0.25">
      <c r="A28" s="3" t="s">
        <v>81</v>
      </c>
      <c r="B28" s="38">
        <v>5137</v>
      </c>
      <c r="C28" s="3">
        <v>4540</v>
      </c>
      <c r="D28" s="38">
        <v>4393</v>
      </c>
      <c r="E28" s="3">
        <v>4059</v>
      </c>
      <c r="F28" s="3">
        <v>3878</v>
      </c>
      <c r="G28" s="3">
        <v>3847</v>
      </c>
      <c r="H28" s="3">
        <v>3828</v>
      </c>
      <c r="I28" s="3">
        <v>3410</v>
      </c>
      <c r="J28" s="3">
        <v>3094</v>
      </c>
      <c r="K28" s="3">
        <v>3077</v>
      </c>
    </row>
    <row r="29" spans="1:16" x14ac:dyDescent="0.25">
      <c r="A29" s="3" t="s">
        <v>82</v>
      </c>
      <c r="B29" s="38">
        <v>18682</v>
      </c>
      <c r="C29" s="3">
        <v>14659</v>
      </c>
      <c r="D29" s="38">
        <v>13999</v>
      </c>
      <c r="E29" s="3">
        <v>14710</v>
      </c>
      <c r="F29" s="3">
        <v>16085</v>
      </c>
      <c r="G29" s="3">
        <v>12917</v>
      </c>
      <c r="H29" s="3">
        <v>12592</v>
      </c>
      <c r="I29" s="3">
        <v>12769</v>
      </c>
      <c r="J29" s="3">
        <v>12704</v>
      </c>
      <c r="K29" s="3">
        <v>9703</v>
      </c>
    </row>
    <row r="30" spans="1:16" x14ac:dyDescent="0.25">
      <c r="A30" s="19" t="s">
        <v>84</v>
      </c>
      <c r="B30" s="35">
        <v>34261</v>
      </c>
      <c r="C30" s="19">
        <v>29484</v>
      </c>
      <c r="D30" s="35">
        <v>28366</v>
      </c>
      <c r="E30" s="19">
        <v>27598</v>
      </c>
      <c r="F30" s="19">
        <v>27120</v>
      </c>
      <c r="G30" s="19">
        <v>23153</v>
      </c>
      <c r="H30" s="19">
        <v>23799</v>
      </c>
      <c r="I30" s="19">
        <v>20061</v>
      </c>
      <c r="J30" s="19">
        <v>21031</v>
      </c>
      <c r="K30" s="19">
        <v>17618</v>
      </c>
      <c r="P30" s="33"/>
    </row>
    <row r="31" spans="1:16" x14ac:dyDescent="0.25">
      <c r="A31" s="13"/>
      <c r="B31" s="38"/>
      <c r="C31" s="3"/>
      <c r="D31" s="38"/>
      <c r="E31" s="3"/>
      <c r="F31" s="3"/>
      <c r="G31" s="3"/>
      <c r="H31" s="3"/>
      <c r="I31" s="3"/>
      <c r="J31" s="3"/>
      <c r="K31" s="3"/>
    </row>
    <row r="32" spans="1:16" x14ac:dyDescent="0.25">
      <c r="A32" s="19" t="s">
        <v>85</v>
      </c>
      <c r="B32" s="35">
        <v>58854</v>
      </c>
      <c r="C32" s="19">
        <v>54132</v>
      </c>
      <c r="D32" s="35">
        <v>55844</v>
      </c>
      <c r="E32" s="19">
        <v>56027</v>
      </c>
      <c r="F32" s="19">
        <v>55525</v>
      </c>
      <c r="G32" s="19">
        <v>56928</v>
      </c>
      <c r="H32" s="19">
        <v>63157</v>
      </c>
      <c r="I32" s="19">
        <v>59697</v>
      </c>
      <c r="J32" s="19">
        <v>59447</v>
      </c>
      <c r="K32" s="19">
        <v>52652</v>
      </c>
    </row>
    <row r="33" spans="1:11" x14ac:dyDescent="0.25">
      <c r="A33" s="3"/>
      <c r="B33" s="38"/>
      <c r="C33" s="3"/>
      <c r="D33" s="38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86</v>
      </c>
      <c r="B34" s="47">
        <v>19073</v>
      </c>
      <c r="C34" s="11">
        <v>15518</v>
      </c>
      <c r="D34" s="47">
        <v>17859</v>
      </c>
      <c r="E34" s="11">
        <v>18246</v>
      </c>
      <c r="F34" s="11">
        <v>17249</v>
      </c>
      <c r="G34" s="11">
        <v>17159</v>
      </c>
      <c r="H34" s="11">
        <v>21114</v>
      </c>
      <c r="I34" s="11">
        <v>17222</v>
      </c>
      <c r="J34" s="11">
        <v>17768</v>
      </c>
      <c r="K34" s="11">
        <v>12324</v>
      </c>
    </row>
    <row r="35" spans="1:11" x14ac:dyDescent="0.25">
      <c r="A35" s="3" t="s">
        <v>87</v>
      </c>
      <c r="B35" s="47">
        <v>45525</v>
      </c>
      <c r="C35" s="11">
        <v>42306</v>
      </c>
      <c r="D35" s="47">
        <v>42492</v>
      </c>
      <c r="E35" s="11">
        <v>40766</v>
      </c>
      <c r="F35" s="11">
        <v>40129</v>
      </c>
      <c r="G35" s="11">
        <v>42251</v>
      </c>
      <c r="H35" s="11">
        <v>45519</v>
      </c>
      <c r="I35" s="11">
        <v>40816</v>
      </c>
      <c r="J35" s="11">
        <v>40547</v>
      </c>
      <c r="K35" s="11">
        <v>35395</v>
      </c>
    </row>
    <row r="38" spans="1:11" x14ac:dyDescent="0.25">
      <c r="H38" s="33"/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3"/>
  <sheetViews>
    <sheetView tabSelected="1" zoomScaleNormal="100" workbookViewId="0">
      <selection activeCell="B22" sqref="B22:B26"/>
    </sheetView>
  </sheetViews>
  <sheetFormatPr defaultColWidth="9.109375" defaultRowHeight="14.4" x14ac:dyDescent="0.3"/>
  <cols>
    <col min="1" max="1" width="52.88671875" style="18" customWidth="1"/>
    <col min="2" max="2" width="9.109375" style="36" customWidth="1"/>
    <col min="3" max="5" width="9.44140625" style="18" customWidth="1"/>
    <col min="6" max="6" width="9.109375" style="18" customWidth="1"/>
    <col min="7" max="7" width="9.109375" style="48" customWidth="1"/>
    <col min="8" max="8" width="9.109375" style="18" customWidth="1"/>
    <col min="9" max="9" width="8.6640625" customWidth="1"/>
    <col min="10" max="16384" width="9.109375" style="18"/>
  </cols>
  <sheetData>
    <row r="1" spans="1:9" ht="25.2" x14ac:dyDescent="0.45">
      <c r="A1" s="23" t="s">
        <v>0</v>
      </c>
      <c r="C1" s="23"/>
      <c r="D1" s="23"/>
      <c r="E1" s="23"/>
    </row>
    <row r="3" spans="1:9" x14ac:dyDescent="0.3">
      <c r="I3" s="21"/>
    </row>
    <row r="4" spans="1:9" x14ac:dyDescent="0.3">
      <c r="A4" s="24"/>
      <c r="B4" s="49"/>
      <c r="C4" s="24"/>
      <c r="D4" s="24"/>
      <c r="E4" s="24"/>
      <c r="F4" s="15"/>
      <c r="G4" s="49"/>
      <c r="H4" s="15"/>
    </row>
    <row r="5" spans="1:9" x14ac:dyDescent="0.3">
      <c r="A5" s="25"/>
      <c r="B5" s="50" t="s">
        <v>108</v>
      </c>
      <c r="C5" s="26" t="s">
        <v>108</v>
      </c>
      <c r="D5" s="26" t="s">
        <v>1</v>
      </c>
      <c r="E5" s="26" t="s">
        <v>1</v>
      </c>
      <c r="F5" s="26" t="s">
        <v>1</v>
      </c>
      <c r="G5" s="50" t="s">
        <v>1</v>
      </c>
      <c r="H5" s="26" t="s">
        <v>1</v>
      </c>
    </row>
    <row r="6" spans="1:9" x14ac:dyDescent="0.3">
      <c r="A6" s="24" t="s">
        <v>88</v>
      </c>
      <c r="B6" s="49" t="s">
        <v>4</v>
      </c>
      <c r="C6" s="15" t="s">
        <v>3</v>
      </c>
      <c r="D6" s="15" t="s">
        <v>3</v>
      </c>
      <c r="E6" s="15" t="s">
        <v>6</v>
      </c>
      <c r="F6" s="15" t="s">
        <v>5</v>
      </c>
      <c r="G6" s="49" t="s">
        <v>4</v>
      </c>
      <c r="H6" s="15" t="s">
        <v>3</v>
      </c>
    </row>
    <row r="7" spans="1:9" x14ac:dyDescent="0.3">
      <c r="A7" s="26" t="s">
        <v>7</v>
      </c>
      <c r="B7" s="43" t="s">
        <v>9</v>
      </c>
      <c r="C7" s="2" t="s">
        <v>8</v>
      </c>
      <c r="D7" s="2" t="s">
        <v>89</v>
      </c>
      <c r="E7" s="2" t="s">
        <v>89</v>
      </c>
      <c r="F7" s="2" t="s">
        <v>10</v>
      </c>
      <c r="G7" s="43" t="s">
        <v>9</v>
      </c>
      <c r="H7" s="2" t="s">
        <v>8</v>
      </c>
    </row>
    <row r="8" spans="1:9" x14ac:dyDescent="0.3">
      <c r="A8" s="1" t="s">
        <v>42</v>
      </c>
      <c r="B8" s="38">
        <v>-3070</v>
      </c>
      <c r="C8" s="1">
        <v>-1070</v>
      </c>
      <c r="D8" s="1">
        <v>-5516</v>
      </c>
      <c r="E8" s="1">
        <v>-2110</v>
      </c>
      <c r="F8" s="3">
        <v>1221</v>
      </c>
      <c r="G8" s="38">
        <v>-1414</v>
      </c>
      <c r="H8" s="38">
        <v>-2449</v>
      </c>
    </row>
    <row r="9" spans="1:9" x14ac:dyDescent="0.3">
      <c r="A9" s="1" t="s">
        <v>90</v>
      </c>
      <c r="B9" s="38">
        <v>1128</v>
      </c>
      <c r="C9" s="1">
        <v>1089</v>
      </c>
      <c r="D9" s="1">
        <v>4440</v>
      </c>
      <c r="E9" s="1">
        <v>1100</v>
      </c>
      <c r="F9" s="3">
        <v>371</v>
      </c>
      <c r="G9" s="38">
        <v>1099</v>
      </c>
      <c r="H9" s="38">
        <v>1148</v>
      </c>
    </row>
    <row r="10" spans="1:9" x14ac:dyDescent="0.3">
      <c r="A10" s="1" t="s">
        <v>91</v>
      </c>
      <c r="B10" s="38">
        <v>10</v>
      </c>
      <c r="C10" s="1">
        <v>38</v>
      </c>
      <c r="D10" s="1">
        <v>-145</v>
      </c>
      <c r="E10" s="1">
        <v>-3</v>
      </c>
      <c r="F10" s="3">
        <v>0</v>
      </c>
      <c r="G10" s="38">
        <v>-147</v>
      </c>
      <c r="H10" s="38">
        <v>-2</v>
      </c>
    </row>
    <row r="11" spans="1:9" x14ac:dyDescent="0.3">
      <c r="A11" s="1" t="s">
        <v>92</v>
      </c>
      <c r="B11" s="38">
        <v>1224</v>
      </c>
      <c r="C11" s="1">
        <v>-472</v>
      </c>
      <c r="D11" s="1">
        <v>1463</v>
      </c>
      <c r="E11" s="1">
        <v>1545</v>
      </c>
      <c r="F11" s="3">
        <v>-619</v>
      </c>
      <c r="G11" s="38">
        <v>203</v>
      </c>
      <c r="H11" s="38">
        <v>-870</v>
      </c>
    </row>
    <row r="12" spans="1:9" x14ac:dyDescent="0.3">
      <c r="A12" s="26" t="s">
        <v>93</v>
      </c>
      <c r="B12" s="39" t="s">
        <v>110</v>
      </c>
      <c r="C12" s="26">
        <v>0</v>
      </c>
      <c r="D12" s="26">
        <v>0</v>
      </c>
      <c r="E12" s="26">
        <v>0</v>
      </c>
      <c r="F12" s="4">
        <v>0</v>
      </c>
      <c r="G12" s="39">
        <v>0</v>
      </c>
      <c r="H12" s="39">
        <v>0</v>
      </c>
    </row>
    <row r="13" spans="1:9" x14ac:dyDescent="0.3">
      <c r="A13" s="22" t="s">
        <v>94</v>
      </c>
      <c r="B13" s="34">
        <v>-708</v>
      </c>
      <c r="C13" s="22">
        <v>-415</v>
      </c>
      <c r="D13" s="22">
        <v>242</v>
      </c>
      <c r="E13" s="22">
        <v>532</v>
      </c>
      <c r="F13" s="13">
        <v>973</v>
      </c>
      <c r="G13" s="34">
        <v>-259</v>
      </c>
      <c r="H13" s="34">
        <v>-2173</v>
      </c>
    </row>
    <row r="14" spans="1:9" x14ac:dyDescent="0.3">
      <c r="A14" s="1"/>
      <c r="C14" s="1"/>
      <c r="D14" s="1"/>
      <c r="E14" s="1"/>
      <c r="F14" s="1"/>
      <c r="G14" s="36"/>
      <c r="H14" s="36"/>
    </row>
    <row r="15" spans="1:9" x14ac:dyDescent="0.3">
      <c r="A15" s="26" t="s">
        <v>95</v>
      </c>
      <c r="B15" s="39">
        <v>4559</v>
      </c>
      <c r="C15" s="26">
        <v>377</v>
      </c>
      <c r="D15" s="26">
        <v>2185</v>
      </c>
      <c r="E15" s="26">
        <v>-451</v>
      </c>
      <c r="F15" s="4">
        <v>-1417</v>
      </c>
      <c r="G15" s="39">
        <v>2748</v>
      </c>
      <c r="H15" s="39">
        <v>488</v>
      </c>
    </row>
    <row r="16" spans="1:9" x14ac:dyDescent="0.3">
      <c r="A16" s="22" t="s">
        <v>96</v>
      </c>
      <c r="B16" s="34">
        <v>3851</v>
      </c>
      <c r="C16" s="22">
        <v>-38</v>
      </c>
      <c r="D16" s="22">
        <v>2427</v>
      </c>
      <c r="E16" s="22">
        <v>81</v>
      </c>
      <c r="F16" s="13">
        <v>-444</v>
      </c>
      <c r="G16" s="34">
        <v>2489</v>
      </c>
      <c r="H16" s="34">
        <v>-1685</v>
      </c>
    </row>
    <row r="17" spans="1:8" x14ac:dyDescent="0.3">
      <c r="A17" s="1"/>
      <c r="C17" s="1"/>
      <c r="D17" s="1"/>
      <c r="E17" s="1"/>
      <c r="F17" s="1"/>
      <c r="G17" s="36"/>
      <c r="H17" s="36"/>
    </row>
    <row r="18" spans="1:8" x14ac:dyDescent="0.3">
      <c r="A18" s="1" t="s">
        <v>97</v>
      </c>
      <c r="B18" s="38">
        <v>-1805</v>
      </c>
      <c r="C18" s="1">
        <v>-1913</v>
      </c>
      <c r="D18" s="1">
        <v>-4012</v>
      </c>
      <c r="E18" s="1">
        <v>-514</v>
      </c>
      <c r="F18" s="3">
        <v>-137</v>
      </c>
      <c r="G18" s="38">
        <v>-1706</v>
      </c>
      <c r="H18" s="38">
        <v>-1144</v>
      </c>
    </row>
    <row r="19" spans="1:8" x14ac:dyDescent="0.3">
      <c r="A19" s="1" t="s">
        <v>98</v>
      </c>
      <c r="B19" s="38">
        <v>0</v>
      </c>
      <c r="C19" s="1">
        <v>0</v>
      </c>
      <c r="D19" s="1">
        <v>-57</v>
      </c>
      <c r="E19" s="1">
        <v>0</v>
      </c>
      <c r="F19" s="3">
        <v>0</v>
      </c>
      <c r="G19" s="38">
        <v>0</v>
      </c>
      <c r="H19" s="38">
        <v>-57</v>
      </c>
    </row>
    <row r="20" spans="1:8" x14ac:dyDescent="0.3">
      <c r="A20" s="1" t="s">
        <v>99</v>
      </c>
      <c r="B20" s="38">
        <v>0</v>
      </c>
      <c r="C20" s="1">
        <v>0</v>
      </c>
      <c r="D20" s="1">
        <v>0</v>
      </c>
      <c r="E20" s="1">
        <v>0</v>
      </c>
      <c r="F20" s="3">
        <v>0</v>
      </c>
      <c r="G20" s="38">
        <v>0</v>
      </c>
      <c r="H20" s="38">
        <v>0</v>
      </c>
    </row>
    <row r="21" spans="1:8" x14ac:dyDescent="0.3">
      <c r="A21" s="26" t="s">
        <v>100</v>
      </c>
      <c r="B21" s="39">
        <v>2064</v>
      </c>
      <c r="C21" s="26">
        <v>2506</v>
      </c>
      <c r="D21" s="26">
        <v>4173</v>
      </c>
      <c r="E21" s="26">
        <v>506</v>
      </c>
      <c r="F21" s="4">
        <v>0</v>
      </c>
      <c r="G21" s="39">
        <v>1980</v>
      </c>
      <c r="H21" s="39">
        <v>1198</v>
      </c>
    </row>
    <row r="22" spans="1:8" x14ac:dyDescent="0.3">
      <c r="A22" s="22" t="s">
        <v>101</v>
      </c>
      <c r="B22" s="34">
        <v>214</v>
      </c>
      <c r="C22" s="22">
        <v>555</v>
      </c>
      <c r="D22" s="22">
        <v>104</v>
      </c>
      <c r="E22" s="22">
        <v>-8</v>
      </c>
      <c r="F22" s="13">
        <v>-581</v>
      </c>
      <c r="G22" s="34">
        <v>2763</v>
      </c>
      <c r="H22" s="34">
        <v>-1688</v>
      </c>
    </row>
    <row r="23" spans="1:8" x14ac:dyDescent="0.3">
      <c r="A23" s="1"/>
      <c r="B23" s="38"/>
      <c r="C23" s="1"/>
      <c r="D23" s="1"/>
      <c r="E23" s="1"/>
      <c r="F23" s="3"/>
      <c r="G23" s="38"/>
      <c r="H23" s="38"/>
    </row>
    <row r="24" spans="1:8" x14ac:dyDescent="0.3">
      <c r="A24" s="1" t="s">
        <v>102</v>
      </c>
      <c r="B24" s="40">
        <v>-579</v>
      </c>
      <c r="C24" s="1">
        <v>-816</v>
      </c>
      <c r="D24" s="1">
        <v>-2796</v>
      </c>
      <c r="E24" s="1">
        <v>-654</v>
      </c>
      <c r="F24" s="9">
        <v>-315</v>
      </c>
      <c r="G24" s="40">
        <v>-609</v>
      </c>
      <c r="H24" s="40">
        <v>-789</v>
      </c>
    </row>
    <row r="25" spans="1:8" x14ac:dyDescent="0.3">
      <c r="A25" s="1" t="s">
        <v>103</v>
      </c>
      <c r="B25" s="40">
        <v>-9</v>
      </c>
      <c r="C25" s="1">
        <v>-1467</v>
      </c>
      <c r="D25" s="1">
        <v>-381</v>
      </c>
      <c r="E25" s="1">
        <v>-233</v>
      </c>
      <c r="F25" s="9">
        <v>0</v>
      </c>
      <c r="G25" s="40">
        <v>-15</v>
      </c>
      <c r="H25" s="40">
        <v>-12</v>
      </c>
    </row>
    <row r="26" spans="1:8" x14ac:dyDescent="0.3">
      <c r="A26" s="1" t="s">
        <v>104</v>
      </c>
      <c r="B26" s="38">
        <v>-1008</v>
      </c>
      <c r="C26" s="1">
        <v>854</v>
      </c>
      <c r="D26" s="1">
        <v>-1858</v>
      </c>
      <c r="E26" s="1">
        <v>510</v>
      </c>
      <c r="F26" s="3">
        <v>250</v>
      </c>
      <c r="G26" s="38">
        <v>-1848</v>
      </c>
      <c r="H26" s="38">
        <v>-896</v>
      </c>
    </row>
    <row r="27" spans="1:8" x14ac:dyDescent="0.3">
      <c r="A27" s="20" t="s">
        <v>105</v>
      </c>
      <c r="B27" s="35">
        <v>2469</v>
      </c>
      <c r="C27" s="20">
        <v>-874</v>
      </c>
      <c r="D27" s="20">
        <v>-2504</v>
      </c>
      <c r="E27" s="20">
        <v>-304</v>
      </c>
      <c r="F27" s="19">
        <v>-646</v>
      </c>
      <c r="G27" s="35">
        <v>291</v>
      </c>
      <c r="H27" s="35">
        <v>-3385</v>
      </c>
    </row>
    <row r="28" spans="1:8" x14ac:dyDescent="0.3">
      <c r="A28" s="1"/>
      <c r="C28" s="1"/>
      <c r="D28" s="1"/>
      <c r="E28" s="1"/>
      <c r="F28" s="1"/>
      <c r="G28" s="36"/>
      <c r="H28" s="36"/>
    </row>
    <row r="29" spans="1:8" x14ac:dyDescent="0.3">
      <c r="A29" s="26" t="s">
        <v>106</v>
      </c>
      <c r="B29" s="39">
        <v>-3</v>
      </c>
      <c r="C29" s="26">
        <v>4</v>
      </c>
      <c r="D29" s="26">
        <v>10</v>
      </c>
      <c r="E29" s="26">
        <v>1</v>
      </c>
      <c r="F29" s="4">
        <v>-1</v>
      </c>
      <c r="G29" s="39">
        <v>-1</v>
      </c>
      <c r="H29" s="39">
        <v>4</v>
      </c>
    </row>
    <row r="30" spans="1:8" x14ac:dyDescent="0.3">
      <c r="A30" s="22" t="s">
        <v>107</v>
      </c>
      <c r="B30" s="34">
        <v>2466</v>
      </c>
      <c r="C30" s="22">
        <f>C27+C29</f>
        <v>-870</v>
      </c>
      <c r="D30" s="22">
        <f>D27+D29</f>
        <v>-2494</v>
      </c>
      <c r="E30" s="22">
        <v>-303</v>
      </c>
      <c r="F30" s="13">
        <v>-647</v>
      </c>
      <c r="G30" s="34">
        <v>290</v>
      </c>
      <c r="H30" s="34">
        <v>-3381</v>
      </c>
    </row>
    <row r="33" spans="12:12" x14ac:dyDescent="0.3">
      <c r="L33" s="33"/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A6897BFDD19B44A09D8043761E039E" ma:contentTypeVersion="13" ma:contentTypeDescription="Skapa ett nytt dokument." ma:contentTypeScope="" ma:versionID="d0487448c7b4ce542a49c1b89acfa084">
  <xsd:schema xmlns:xsd="http://www.w3.org/2001/XMLSchema" xmlns:xs="http://www.w3.org/2001/XMLSchema" xmlns:p="http://schemas.microsoft.com/office/2006/metadata/properties" xmlns:ns2="9619bbd3-533e-48ec-b2ad-b639098889ff" xmlns:ns3="ff4b0aa5-ad61-4cb6-84d8-bab4e2984c85" targetNamespace="http://schemas.microsoft.com/office/2006/metadata/properties" ma:root="true" ma:fieldsID="b519edf7d967fd232aa27d9d696aa590" ns2:_="" ns3:_="">
    <xsd:import namespace="9619bbd3-533e-48ec-b2ad-b639098889ff"/>
    <xsd:import namespace="ff4b0aa5-ad61-4cb6-84d8-bab4e2984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bbd3-533e-48ec-b2ad-b63909888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4185bbac-4f08-44b8-a1d8-57464455e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b0aa5-ad61-4cb6-84d8-bab4e2984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9dab75-53f1-4879-985e-b684b16a4240}" ma:internalName="TaxCatchAll" ma:showField="CatchAllData" ma:web="ff4b0aa5-ad61-4cb6-84d8-bab4e2984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olicyDirtyBag xmlns="microsoft.office.server.policy.changes">
  <Microsoft.Office.RecordsManagement.PolicyFeatures.Expiration op="Change"/>
</PolicyDirtyBag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Default</Synchronization>
    <Type>10001</Type>
    <SequenceNumber>101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10002</Type>
    <SequenceNumber>102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10004</Type>
    <SequenceNumber>103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10006</Type>
    <SequenceNumber>104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10001</Type>
    <SequenceNumber>101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10002</Type>
    <SequenceNumber>102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10004</Type>
    <SequenceNumber>103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10006</Type>
    <SequenceNumber>104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p:Policy xmlns:p="office.server.policy" id="e000dc5e-2233-4e83-9065-d9f0681e447f" local="false">
  <p:Name>Default retention policy</p:Name>
  <p:Description/>
  <p:Statement/>
  <p:PolicyItems>
    <p:PolicyItem featureId="Microsoft.Office.RecordsManagement.PolicyFeatures.Expiration" UniqueId="eb5485ab-1157-4755-8123-60f52ea6f46c">
      <p:Name>Expiration</p:Name>
      <p:Description>Automatic scheduling of content for processing, and expiry of content that has reached its due date.</p:Description>
      <p:CustomData>
        <data xmlns="">
          <formula id="Microsoft.Office.RecordsManagement.PolicyFeatures.Expiration.Formula.BuiltIn">
            <property>_dlc_ExpireDate</property>
            <number>0</number>
            <period>years</period>
          </formula>
          <action type="action" id="Microsoft.Office.RecordsManagement.PolicyFeatures.Expiration.Action.MoveToRecycleBin"/>
        </data>
      </p:CustomData>
    </p:PolicyItem>
  </p:PolicyItems>
</p:Policy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8.xml><?xml version="1.0" encoding="utf-8"?>
<p:properties xmlns:p="http://schemas.microsoft.com/office/2006/metadata/properties" xmlns:xsi="http://www.w3.org/2001/XMLSchema-instance">
  <documentManagement>
    <TaxCatchAll xmlns="ff4b0aa5-ad61-4cb6-84d8-bab4e2984c85" xsi:nil="true"/>
    <lcf76f155ced4ddcb4097134ff3c332f xmlns="9619bbd3-533e-48ec-b2ad-b639098889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1C82B7-6275-4C49-A945-A5A2C68840AF}"/>
</file>

<file path=customXml/itemProps2.xml><?xml version="1.0" encoding="utf-8"?>
<ds:datastoreItem xmlns:ds="http://schemas.openxmlformats.org/officeDocument/2006/customXml" ds:itemID="{BD061209-1B18-4026-9B6E-645BC4C0DEAC}">
  <ds:schemaRefs>
    <ds:schemaRef ds:uri="microsoft.office.server.policy.changes"/>
  </ds:schemaRefs>
</ds:datastoreItem>
</file>

<file path=customXml/itemProps3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0E3D983-37F7-450F-B4EA-9D730AC4459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1BCD43F-9031-4181-A508-B0CE8A227EA6}">
  <ds:schemaRefs>
    <ds:schemaRef ds:uri="office.server.policy"/>
    <ds:schemaRef ds:uri=""/>
  </ds:schemaRefs>
</ds:datastoreItem>
</file>

<file path=customXml/itemProps6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409011F4-FC1F-425E-B806-AC1665881336}">
  <ds:schemaRefs>
    <ds:schemaRef ds:uri="http://schemas.microsoft.com/office/2006/metadata/customXsn"/>
  </ds:schemaRefs>
</ds:datastoreItem>
</file>

<file path=customXml/itemProps8.xml><?xml version="1.0" encoding="utf-8"?>
<ds:datastoreItem xmlns:ds="http://schemas.openxmlformats.org/officeDocument/2006/customXml" ds:itemID="{7AEF24E0-0BC4-464C-83C3-16A05863404B}">
  <ds:schemaRefs>
    <ds:schemaRef ds:uri="http://www.w3.org/XML/1998/namespace"/>
    <ds:schemaRef ds:uri="89d774d4-ea07-4e23-9f3f-30c9aae6f4e6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0c2b78f-1e9d-4a7d-84bb-6cc02aabce21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Statement</vt:lpstr>
      <vt:lpstr>Balance Sheet</vt:lpstr>
      <vt:lpstr>Cash-Flow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Åhlén, Johanna (STOUU-G)</cp:lastModifiedBy>
  <cp:revision/>
  <dcterms:created xsi:type="dcterms:W3CDTF">2009-07-29T11:57:43Z</dcterms:created>
  <dcterms:modified xsi:type="dcterms:W3CDTF">2024-05-29T11:40:56Z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0x0101004CDA017EE6BAE34AA73E996750C86F780600450FC745E82E594CBA9B425EC341FF03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2f1c814e-6b57-4746-bf5a-f930f6325f0a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ediaServiceImageTags">
    <vt:lpwstr/>
  </property>
</Properties>
</file>